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Städtebau\Formulare für die BeantragungAbrechnung von Einzelmaßnahmen\"/>
    </mc:Choice>
  </mc:AlternateContent>
  <bookViews>
    <workbookView xWindow="-15" yWindow="90" windowWidth="24075" windowHeight="11850"/>
  </bookViews>
  <sheets>
    <sheet name="Hinweisblatt" sheetId="7" r:id="rId1"/>
    <sheet name="Bsp. Belegliste" sheetId="9" r:id="rId2"/>
    <sheet name="Belegliste" sheetId="5" r:id="rId3"/>
    <sheet name="Kostengegenüberstellung" sheetId="4" r:id="rId4"/>
    <sheet name="Kosten-Flächenbilanz" sheetId="3" r:id="rId5"/>
    <sheet name="Kosten_Kunstobjekte" sheetId="11" r:id="rId6"/>
  </sheets>
  <definedNames>
    <definedName name="_xlnm._FilterDatabase" localSheetId="2" hidden="1">Belegliste!$A$16:$AB$225</definedName>
    <definedName name="_xlnm._FilterDatabase" localSheetId="1" hidden="1">'Bsp. Belegliste'!$A$16:$BD$16</definedName>
    <definedName name="_xlnm.Print_Area" localSheetId="0">Hinweisblatt!$A$1:$J$41</definedName>
    <definedName name="_xlnm.Print_Area" localSheetId="3">Kostengegenüberstellung!$A$1:$AG$100</definedName>
    <definedName name="_xlnm.Print_Titles" localSheetId="2">Belegliste!$14:$16</definedName>
    <definedName name="_xlnm.Print_Titles" localSheetId="1">'Bsp. Belegliste'!$14:$16</definedName>
    <definedName name="_xlnm.Print_Titles" localSheetId="3">Kostengegenüberstellung!$13:$14</definedName>
    <definedName name="Kostengruppen" localSheetId="5">#REF!</definedName>
    <definedName name="Kostengruppen">Hinweisblatt!$O$1:$O$64</definedName>
  </definedNames>
  <calcPr calcId="162913"/>
</workbook>
</file>

<file path=xl/calcChain.xml><?xml version="1.0" encoding="utf-8"?>
<calcChain xmlns="http://schemas.openxmlformats.org/spreadsheetml/2006/main">
  <c r="AF30" i="9" l="1"/>
  <c r="U83" i="4" l="1"/>
  <c r="U18" i="4"/>
  <c r="AC18" i="5"/>
  <c r="U42" i="4"/>
  <c r="G7" i="3"/>
  <c r="G5" i="11"/>
  <c r="U43" i="4"/>
  <c r="I8" i="4" l="1"/>
  <c r="I9" i="4"/>
  <c r="I10" i="4"/>
  <c r="G6" i="11" l="1"/>
  <c r="G7" i="11"/>
  <c r="G8" i="3"/>
  <c r="G9" i="3"/>
  <c r="L23" i="11"/>
  <c r="B13" i="11" s="1"/>
  <c r="V24" i="9" l="1"/>
  <c r="V22" i="9"/>
  <c r="Z226" i="9"/>
  <c r="S226" i="9"/>
  <c r="BA225" i="9"/>
  <c r="AX225" i="9"/>
  <c r="AU225" i="9"/>
  <c r="AR225" i="9"/>
  <c r="AO225" i="9"/>
  <c r="AL225" i="9"/>
  <c r="AI225" i="9"/>
  <c r="AF225" i="9"/>
  <c r="AC225" i="9"/>
  <c r="BA224" i="9"/>
  <c r="AX224" i="9"/>
  <c r="AU224" i="9"/>
  <c r="AR224" i="9"/>
  <c r="AO224" i="9"/>
  <c r="AL224" i="9"/>
  <c r="AI224" i="9"/>
  <c r="AF224" i="9"/>
  <c r="AC224" i="9"/>
  <c r="BA223" i="9"/>
  <c r="AX223" i="9"/>
  <c r="AU223" i="9"/>
  <c r="AR223" i="9"/>
  <c r="AO223" i="9"/>
  <c r="AL223" i="9"/>
  <c r="AI223" i="9"/>
  <c r="AF223" i="9"/>
  <c r="AC223" i="9"/>
  <c r="BA222" i="9"/>
  <c r="AX222" i="9"/>
  <c r="AU222" i="9"/>
  <c r="AR222" i="9"/>
  <c r="AO222" i="9"/>
  <c r="AL222" i="9"/>
  <c r="AI222" i="9"/>
  <c r="AF222" i="9"/>
  <c r="AC222" i="9"/>
  <c r="BA221" i="9"/>
  <c r="AX221" i="9"/>
  <c r="AU221" i="9"/>
  <c r="AR221" i="9"/>
  <c r="AO221" i="9"/>
  <c r="AL221" i="9"/>
  <c r="AI221" i="9"/>
  <c r="AF221" i="9"/>
  <c r="AC221" i="9"/>
  <c r="BA220" i="9"/>
  <c r="AX220" i="9"/>
  <c r="AU220" i="9"/>
  <c r="AR220" i="9"/>
  <c r="AO220" i="9"/>
  <c r="AL220" i="9"/>
  <c r="AI220" i="9"/>
  <c r="AF220" i="9"/>
  <c r="AC220" i="9"/>
  <c r="BA219" i="9"/>
  <c r="AX219" i="9"/>
  <c r="AU219" i="9"/>
  <c r="AR219" i="9"/>
  <c r="AO219" i="9"/>
  <c r="AL219" i="9"/>
  <c r="AI219" i="9"/>
  <c r="AF219" i="9"/>
  <c r="AC219" i="9"/>
  <c r="BA218" i="9"/>
  <c r="AX218" i="9"/>
  <c r="AU218" i="9"/>
  <c r="AR218" i="9"/>
  <c r="AO218" i="9"/>
  <c r="AL218" i="9"/>
  <c r="AI218" i="9"/>
  <c r="AF218" i="9"/>
  <c r="AC218" i="9"/>
  <c r="BA217" i="9"/>
  <c r="AX217" i="9"/>
  <c r="AU217" i="9"/>
  <c r="AR217" i="9"/>
  <c r="AO217" i="9"/>
  <c r="AL217" i="9"/>
  <c r="AI217" i="9"/>
  <c r="AF217" i="9"/>
  <c r="AC217" i="9"/>
  <c r="BA216" i="9"/>
  <c r="AX216" i="9"/>
  <c r="AU216" i="9"/>
  <c r="AR216" i="9"/>
  <c r="AO216" i="9"/>
  <c r="AL216" i="9"/>
  <c r="AI216" i="9"/>
  <c r="AF216" i="9"/>
  <c r="AC216" i="9"/>
  <c r="BA215" i="9"/>
  <c r="AX215" i="9"/>
  <c r="AU215" i="9"/>
  <c r="AR215" i="9"/>
  <c r="AO215" i="9"/>
  <c r="AL215" i="9"/>
  <c r="AI215" i="9"/>
  <c r="AF215" i="9"/>
  <c r="AC215" i="9"/>
  <c r="BA214" i="9"/>
  <c r="AX214" i="9"/>
  <c r="AU214" i="9"/>
  <c r="AR214" i="9"/>
  <c r="AO214" i="9"/>
  <c r="AL214" i="9"/>
  <c r="AI214" i="9"/>
  <c r="AF214" i="9"/>
  <c r="AC214" i="9"/>
  <c r="BA213" i="9"/>
  <c r="AX213" i="9"/>
  <c r="AU213" i="9"/>
  <c r="AR213" i="9"/>
  <c r="AO213" i="9"/>
  <c r="AL213" i="9"/>
  <c r="AI213" i="9"/>
  <c r="AF213" i="9"/>
  <c r="AC213" i="9"/>
  <c r="BA212" i="9"/>
  <c r="AX212" i="9"/>
  <c r="AU212" i="9"/>
  <c r="AR212" i="9"/>
  <c r="AO212" i="9"/>
  <c r="AL212" i="9"/>
  <c r="AI212" i="9"/>
  <c r="AF212" i="9"/>
  <c r="AC212" i="9"/>
  <c r="BA211" i="9"/>
  <c r="AX211" i="9"/>
  <c r="AU211" i="9"/>
  <c r="AR211" i="9"/>
  <c r="AO211" i="9"/>
  <c r="AL211" i="9"/>
  <c r="AI211" i="9"/>
  <c r="AF211" i="9"/>
  <c r="AC211" i="9"/>
  <c r="BA210" i="9"/>
  <c r="AX210" i="9"/>
  <c r="AU210" i="9"/>
  <c r="AR210" i="9"/>
  <c r="AO210" i="9"/>
  <c r="AL210" i="9"/>
  <c r="AI210" i="9"/>
  <c r="AF210" i="9"/>
  <c r="AC210" i="9"/>
  <c r="BA209" i="9"/>
  <c r="AX209" i="9"/>
  <c r="AU209" i="9"/>
  <c r="AR209" i="9"/>
  <c r="AO209" i="9"/>
  <c r="AL209" i="9"/>
  <c r="AI209" i="9"/>
  <c r="AF209" i="9"/>
  <c r="AC209" i="9"/>
  <c r="BA208" i="9"/>
  <c r="AX208" i="9"/>
  <c r="AU208" i="9"/>
  <c r="AR208" i="9"/>
  <c r="AO208" i="9"/>
  <c r="AL208" i="9"/>
  <c r="AI208" i="9"/>
  <c r="AF208" i="9"/>
  <c r="AC208" i="9"/>
  <c r="BA207" i="9"/>
  <c r="AX207" i="9"/>
  <c r="AU207" i="9"/>
  <c r="AR207" i="9"/>
  <c r="AO207" i="9"/>
  <c r="AL207" i="9"/>
  <c r="AI207" i="9"/>
  <c r="AF207" i="9"/>
  <c r="AC207" i="9"/>
  <c r="BA206" i="9"/>
  <c r="AX206" i="9"/>
  <c r="AU206" i="9"/>
  <c r="AR206" i="9"/>
  <c r="AO206" i="9"/>
  <c r="AL206" i="9"/>
  <c r="AI206" i="9"/>
  <c r="AF206" i="9"/>
  <c r="AC206" i="9"/>
  <c r="BA205" i="9"/>
  <c r="AX205" i="9"/>
  <c r="AU205" i="9"/>
  <c r="AR205" i="9"/>
  <c r="AO205" i="9"/>
  <c r="AL205" i="9"/>
  <c r="AI205" i="9"/>
  <c r="AF205" i="9"/>
  <c r="AC205" i="9"/>
  <c r="BA204" i="9"/>
  <c r="AX204" i="9"/>
  <c r="AU204" i="9"/>
  <c r="AR204" i="9"/>
  <c r="AO204" i="9"/>
  <c r="AL204" i="9"/>
  <c r="AI204" i="9"/>
  <c r="AF204" i="9"/>
  <c r="AC204" i="9"/>
  <c r="BA203" i="9"/>
  <c r="AX203" i="9"/>
  <c r="AU203" i="9"/>
  <c r="AR203" i="9"/>
  <c r="AO203" i="9"/>
  <c r="AL203" i="9"/>
  <c r="AI203" i="9"/>
  <c r="AF203" i="9"/>
  <c r="AC203" i="9"/>
  <c r="BA202" i="9"/>
  <c r="AX202" i="9"/>
  <c r="AU202" i="9"/>
  <c r="AR202" i="9"/>
  <c r="AO202" i="9"/>
  <c r="AL202" i="9"/>
  <c r="AI202" i="9"/>
  <c r="AF202" i="9"/>
  <c r="AC202" i="9"/>
  <c r="BA201" i="9"/>
  <c r="AX201" i="9"/>
  <c r="AU201" i="9"/>
  <c r="AR201" i="9"/>
  <c r="AO201" i="9"/>
  <c r="AL201" i="9"/>
  <c r="AI201" i="9"/>
  <c r="AF201" i="9"/>
  <c r="AC201" i="9"/>
  <c r="BA200" i="9"/>
  <c r="AX200" i="9"/>
  <c r="AU200" i="9"/>
  <c r="AR200" i="9"/>
  <c r="AO200" i="9"/>
  <c r="AL200" i="9"/>
  <c r="AI200" i="9"/>
  <c r="AF200" i="9"/>
  <c r="AC200" i="9"/>
  <c r="BA199" i="9"/>
  <c r="AX199" i="9"/>
  <c r="AU199" i="9"/>
  <c r="AR199" i="9"/>
  <c r="AO199" i="9"/>
  <c r="AL199" i="9"/>
  <c r="AI199" i="9"/>
  <c r="AF199" i="9"/>
  <c r="AC199" i="9"/>
  <c r="BA198" i="9"/>
  <c r="AX198" i="9"/>
  <c r="AU198" i="9"/>
  <c r="AR198" i="9"/>
  <c r="AO198" i="9"/>
  <c r="AL198" i="9"/>
  <c r="AI198" i="9"/>
  <c r="AF198" i="9"/>
  <c r="AC198" i="9"/>
  <c r="BA197" i="9"/>
  <c r="AX197" i="9"/>
  <c r="AU197" i="9"/>
  <c r="AR197" i="9"/>
  <c r="AO197" i="9"/>
  <c r="AL197" i="9"/>
  <c r="AI197" i="9"/>
  <c r="AF197" i="9"/>
  <c r="AC197" i="9"/>
  <c r="BA196" i="9"/>
  <c r="AX196" i="9"/>
  <c r="AU196" i="9"/>
  <c r="AR196" i="9"/>
  <c r="AO196" i="9"/>
  <c r="AL196" i="9"/>
  <c r="AI196" i="9"/>
  <c r="AF196" i="9"/>
  <c r="AC196" i="9"/>
  <c r="BA195" i="9"/>
  <c r="AX195" i="9"/>
  <c r="AU195" i="9"/>
  <c r="AR195" i="9"/>
  <c r="AO195" i="9"/>
  <c r="AL195" i="9"/>
  <c r="AI195" i="9"/>
  <c r="AF195" i="9"/>
  <c r="AC195" i="9"/>
  <c r="BA194" i="9"/>
  <c r="AX194" i="9"/>
  <c r="AU194" i="9"/>
  <c r="AR194" i="9"/>
  <c r="AO194" i="9"/>
  <c r="AL194" i="9"/>
  <c r="AI194" i="9"/>
  <c r="AF194" i="9"/>
  <c r="AC194" i="9"/>
  <c r="BA193" i="9"/>
  <c r="AX193" i="9"/>
  <c r="AU193" i="9"/>
  <c r="AR193" i="9"/>
  <c r="AO193" i="9"/>
  <c r="AL193" i="9"/>
  <c r="AI193" i="9"/>
  <c r="AF193" i="9"/>
  <c r="AC193" i="9"/>
  <c r="BA192" i="9"/>
  <c r="AX192" i="9"/>
  <c r="AU192" i="9"/>
  <c r="AR192" i="9"/>
  <c r="AO192" i="9"/>
  <c r="AL192" i="9"/>
  <c r="AI192" i="9"/>
  <c r="AF192" i="9"/>
  <c r="AC192" i="9"/>
  <c r="BA191" i="9"/>
  <c r="AX191" i="9"/>
  <c r="AU191" i="9"/>
  <c r="AR191" i="9"/>
  <c r="AO191" i="9"/>
  <c r="AL191" i="9"/>
  <c r="AI191" i="9"/>
  <c r="AF191" i="9"/>
  <c r="AC191" i="9"/>
  <c r="BA190" i="9"/>
  <c r="AX190" i="9"/>
  <c r="AU190" i="9"/>
  <c r="AR190" i="9"/>
  <c r="AO190" i="9"/>
  <c r="AL190" i="9"/>
  <c r="AI190" i="9"/>
  <c r="AF190" i="9"/>
  <c r="AC190" i="9"/>
  <c r="BA189" i="9"/>
  <c r="AX189" i="9"/>
  <c r="AU189" i="9"/>
  <c r="AR189" i="9"/>
  <c r="AO189" i="9"/>
  <c r="AL189" i="9"/>
  <c r="AI189" i="9"/>
  <c r="AF189" i="9"/>
  <c r="AC189" i="9"/>
  <c r="BA188" i="9"/>
  <c r="AX188" i="9"/>
  <c r="AU188" i="9"/>
  <c r="AR188" i="9"/>
  <c r="AO188" i="9"/>
  <c r="AL188" i="9"/>
  <c r="AI188" i="9"/>
  <c r="AF188" i="9"/>
  <c r="AC188" i="9"/>
  <c r="BA187" i="9"/>
  <c r="AX187" i="9"/>
  <c r="AU187" i="9"/>
  <c r="AR187" i="9"/>
  <c r="AO187" i="9"/>
  <c r="AL187" i="9"/>
  <c r="AI187" i="9"/>
  <c r="AF187" i="9"/>
  <c r="AC187" i="9"/>
  <c r="BA186" i="9"/>
  <c r="AX186" i="9"/>
  <c r="AU186" i="9"/>
  <c r="AR186" i="9"/>
  <c r="AO186" i="9"/>
  <c r="AL186" i="9"/>
  <c r="AI186" i="9"/>
  <c r="AF186" i="9"/>
  <c r="AC186" i="9"/>
  <c r="BA185" i="9"/>
  <c r="AX185" i="9"/>
  <c r="AU185" i="9"/>
  <c r="AR185" i="9"/>
  <c r="AO185" i="9"/>
  <c r="AL185" i="9"/>
  <c r="AI185" i="9"/>
  <c r="AF185" i="9"/>
  <c r="AC185" i="9"/>
  <c r="BA184" i="9"/>
  <c r="AX184" i="9"/>
  <c r="AU184" i="9"/>
  <c r="AR184" i="9"/>
  <c r="AO184" i="9"/>
  <c r="AL184" i="9"/>
  <c r="AI184" i="9"/>
  <c r="AF184" i="9"/>
  <c r="AC184" i="9"/>
  <c r="BA183" i="9"/>
  <c r="AX183" i="9"/>
  <c r="AU183" i="9"/>
  <c r="AR183" i="9"/>
  <c r="AO183" i="9"/>
  <c r="AL183" i="9"/>
  <c r="AI183" i="9"/>
  <c r="AF183" i="9"/>
  <c r="AC183" i="9"/>
  <c r="BA182" i="9"/>
  <c r="AX182" i="9"/>
  <c r="AU182" i="9"/>
  <c r="AR182" i="9"/>
  <c r="AO182" i="9"/>
  <c r="AL182" i="9"/>
  <c r="AI182" i="9"/>
  <c r="AF182" i="9"/>
  <c r="AC182" i="9"/>
  <c r="BA181" i="9"/>
  <c r="AX181" i="9"/>
  <c r="AU181" i="9"/>
  <c r="AR181" i="9"/>
  <c r="AO181" i="9"/>
  <c r="AL181" i="9"/>
  <c r="AI181" i="9"/>
  <c r="AF181" i="9"/>
  <c r="AC181" i="9"/>
  <c r="BA180" i="9"/>
  <c r="AX180" i="9"/>
  <c r="AU180" i="9"/>
  <c r="AR180" i="9"/>
  <c r="AO180" i="9"/>
  <c r="AL180" i="9"/>
  <c r="AI180" i="9"/>
  <c r="AF180" i="9"/>
  <c r="AC180" i="9"/>
  <c r="BA179" i="9"/>
  <c r="AX179" i="9"/>
  <c r="AU179" i="9"/>
  <c r="AR179" i="9"/>
  <c r="AO179" i="9"/>
  <c r="AL179" i="9"/>
  <c r="AI179" i="9"/>
  <c r="AF179" i="9"/>
  <c r="AC179" i="9"/>
  <c r="BA178" i="9"/>
  <c r="AX178" i="9"/>
  <c r="AU178" i="9"/>
  <c r="AR178" i="9"/>
  <c r="AO178" i="9"/>
  <c r="AL178" i="9"/>
  <c r="AI178" i="9"/>
  <c r="AF178" i="9"/>
  <c r="AC178" i="9"/>
  <c r="BA177" i="9"/>
  <c r="AX177" i="9"/>
  <c r="AU177" i="9"/>
  <c r="AR177" i="9"/>
  <c r="AO177" i="9"/>
  <c r="AL177" i="9"/>
  <c r="AI177" i="9"/>
  <c r="AF177" i="9"/>
  <c r="AC177" i="9"/>
  <c r="BA176" i="9"/>
  <c r="AX176" i="9"/>
  <c r="AU176" i="9"/>
  <c r="AR176" i="9"/>
  <c r="AO176" i="9"/>
  <c r="AL176" i="9"/>
  <c r="AI176" i="9"/>
  <c r="AF176" i="9"/>
  <c r="AC176" i="9"/>
  <c r="BA175" i="9"/>
  <c r="AX175" i="9"/>
  <c r="AU175" i="9"/>
  <c r="AR175" i="9"/>
  <c r="AO175" i="9"/>
  <c r="AL175" i="9"/>
  <c r="AI175" i="9"/>
  <c r="AF175" i="9"/>
  <c r="AC175" i="9"/>
  <c r="BA174" i="9"/>
  <c r="AX174" i="9"/>
  <c r="AU174" i="9"/>
  <c r="AR174" i="9"/>
  <c r="AO174" i="9"/>
  <c r="AL174" i="9"/>
  <c r="AI174" i="9"/>
  <c r="AF174" i="9"/>
  <c r="AC174" i="9"/>
  <c r="BA173" i="9"/>
  <c r="AX173" i="9"/>
  <c r="AU173" i="9"/>
  <c r="AR173" i="9"/>
  <c r="AO173" i="9"/>
  <c r="AL173" i="9"/>
  <c r="AI173" i="9"/>
  <c r="AF173" i="9"/>
  <c r="AC173" i="9"/>
  <c r="BA172" i="9"/>
  <c r="AX172" i="9"/>
  <c r="AU172" i="9"/>
  <c r="AR172" i="9"/>
  <c r="AO172" i="9"/>
  <c r="AL172" i="9"/>
  <c r="AI172" i="9"/>
  <c r="AF172" i="9"/>
  <c r="AC172" i="9"/>
  <c r="BA171" i="9"/>
  <c r="AX171" i="9"/>
  <c r="AU171" i="9"/>
  <c r="AR171" i="9"/>
  <c r="AO171" i="9"/>
  <c r="AL171" i="9"/>
  <c r="AI171" i="9"/>
  <c r="AF171" i="9"/>
  <c r="AC171" i="9"/>
  <c r="BA170" i="9"/>
  <c r="AX170" i="9"/>
  <c r="AU170" i="9"/>
  <c r="AR170" i="9"/>
  <c r="AO170" i="9"/>
  <c r="AL170" i="9"/>
  <c r="AI170" i="9"/>
  <c r="AF170" i="9"/>
  <c r="AC170" i="9"/>
  <c r="BA169" i="9"/>
  <c r="AX169" i="9"/>
  <c r="AU169" i="9"/>
  <c r="AR169" i="9"/>
  <c r="AO169" i="9"/>
  <c r="AL169" i="9"/>
  <c r="AI169" i="9"/>
  <c r="AF169" i="9"/>
  <c r="AC169" i="9"/>
  <c r="BA168" i="9"/>
  <c r="AX168" i="9"/>
  <c r="AU168" i="9"/>
  <c r="AR168" i="9"/>
  <c r="AO168" i="9"/>
  <c r="AL168" i="9"/>
  <c r="AI168" i="9"/>
  <c r="AF168" i="9"/>
  <c r="AC168" i="9"/>
  <c r="BA167" i="9"/>
  <c r="AX167" i="9"/>
  <c r="AU167" i="9"/>
  <c r="AR167" i="9"/>
  <c r="AO167" i="9"/>
  <c r="AL167" i="9"/>
  <c r="AI167" i="9"/>
  <c r="AF167" i="9"/>
  <c r="AC167" i="9"/>
  <c r="BA166" i="9"/>
  <c r="AX166" i="9"/>
  <c r="AU166" i="9"/>
  <c r="AR166" i="9"/>
  <c r="AO166" i="9"/>
  <c r="AL166" i="9"/>
  <c r="AI166" i="9"/>
  <c r="AF166" i="9"/>
  <c r="AC166" i="9"/>
  <c r="BA165" i="9"/>
  <c r="AX165" i="9"/>
  <c r="AU165" i="9"/>
  <c r="AR165" i="9"/>
  <c r="AO165" i="9"/>
  <c r="AL165" i="9"/>
  <c r="AI165" i="9"/>
  <c r="AF165" i="9"/>
  <c r="AC165" i="9"/>
  <c r="BA164" i="9"/>
  <c r="AX164" i="9"/>
  <c r="AU164" i="9"/>
  <c r="AR164" i="9"/>
  <c r="AO164" i="9"/>
  <c r="AL164" i="9"/>
  <c r="AI164" i="9"/>
  <c r="AF164" i="9"/>
  <c r="AC164" i="9"/>
  <c r="BA163" i="9"/>
  <c r="AX163" i="9"/>
  <c r="AU163" i="9"/>
  <c r="AR163" i="9"/>
  <c r="AO163" i="9"/>
  <c r="AL163" i="9"/>
  <c r="AI163" i="9"/>
  <c r="AF163" i="9"/>
  <c r="AC163" i="9"/>
  <c r="BA162" i="9"/>
  <c r="AX162" i="9"/>
  <c r="AU162" i="9"/>
  <c r="AR162" i="9"/>
  <c r="AO162" i="9"/>
  <c r="AL162" i="9"/>
  <c r="AI162" i="9"/>
  <c r="AF162" i="9"/>
  <c r="AC162" i="9"/>
  <c r="BA161" i="9"/>
  <c r="AX161" i="9"/>
  <c r="AU161" i="9"/>
  <c r="AR161" i="9"/>
  <c r="AO161" i="9"/>
  <c r="AL161" i="9"/>
  <c r="AI161" i="9"/>
  <c r="AF161" i="9"/>
  <c r="AC161" i="9"/>
  <c r="BA160" i="9"/>
  <c r="AX160" i="9"/>
  <c r="AU160" i="9"/>
  <c r="AR160" i="9"/>
  <c r="AO160" i="9"/>
  <c r="AL160" i="9"/>
  <c r="AI160" i="9"/>
  <c r="AF160" i="9"/>
  <c r="AC160" i="9"/>
  <c r="BA159" i="9"/>
  <c r="AX159" i="9"/>
  <c r="AU159" i="9"/>
  <c r="AR159" i="9"/>
  <c r="AO159" i="9"/>
  <c r="AL159" i="9"/>
  <c r="AI159" i="9"/>
  <c r="AF159" i="9"/>
  <c r="AC159" i="9"/>
  <c r="BA158" i="9"/>
  <c r="AX158" i="9"/>
  <c r="AU158" i="9"/>
  <c r="AR158" i="9"/>
  <c r="AO158" i="9"/>
  <c r="AL158" i="9"/>
  <c r="AI158" i="9"/>
  <c r="AF158" i="9"/>
  <c r="AC158" i="9"/>
  <c r="BA157" i="9"/>
  <c r="AX157" i="9"/>
  <c r="AU157" i="9"/>
  <c r="AR157" i="9"/>
  <c r="AO157" i="9"/>
  <c r="AL157" i="9"/>
  <c r="AI157" i="9"/>
  <c r="AF157" i="9"/>
  <c r="AC157" i="9"/>
  <c r="BA156" i="9"/>
  <c r="AX156" i="9"/>
  <c r="AU156" i="9"/>
  <c r="AR156" i="9"/>
  <c r="AO156" i="9"/>
  <c r="AL156" i="9"/>
  <c r="AI156" i="9"/>
  <c r="AF156" i="9"/>
  <c r="AC156" i="9"/>
  <c r="BA155" i="9"/>
  <c r="AX155" i="9"/>
  <c r="AU155" i="9"/>
  <c r="AR155" i="9"/>
  <c r="AO155" i="9"/>
  <c r="AL155" i="9"/>
  <c r="AI155" i="9"/>
  <c r="AF155" i="9"/>
  <c r="AC155" i="9"/>
  <c r="BA154" i="9"/>
  <c r="AX154" i="9"/>
  <c r="AU154" i="9"/>
  <c r="AR154" i="9"/>
  <c r="AO154" i="9"/>
  <c r="AL154" i="9"/>
  <c r="AI154" i="9"/>
  <c r="AF154" i="9"/>
  <c r="AC154" i="9"/>
  <c r="BA153" i="9"/>
  <c r="AX153" i="9"/>
  <c r="AU153" i="9"/>
  <c r="AR153" i="9"/>
  <c r="AO153" i="9"/>
  <c r="AL153" i="9"/>
  <c r="AI153" i="9"/>
  <c r="AF153" i="9"/>
  <c r="AC153" i="9"/>
  <c r="BA152" i="9"/>
  <c r="AX152" i="9"/>
  <c r="AU152" i="9"/>
  <c r="AR152" i="9"/>
  <c r="AO152" i="9"/>
  <c r="AL152" i="9"/>
  <c r="AI152" i="9"/>
  <c r="AF152" i="9"/>
  <c r="AC152" i="9"/>
  <c r="BA151" i="9"/>
  <c r="AX151" i="9"/>
  <c r="AU151" i="9"/>
  <c r="AR151" i="9"/>
  <c r="AO151" i="9"/>
  <c r="AL151" i="9"/>
  <c r="AI151" i="9"/>
  <c r="AF151" i="9"/>
  <c r="AC151" i="9"/>
  <c r="BA150" i="9"/>
  <c r="AX150" i="9"/>
  <c r="AU150" i="9"/>
  <c r="AR150" i="9"/>
  <c r="AO150" i="9"/>
  <c r="AL150" i="9"/>
  <c r="AI150" i="9"/>
  <c r="AF150" i="9"/>
  <c r="AC150" i="9"/>
  <c r="BA149" i="9"/>
  <c r="AX149" i="9"/>
  <c r="AU149" i="9"/>
  <c r="AR149" i="9"/>
  <c r="AO149" i="9"/>
  <c r="AL149" i="9"/>
  <c r="AI149" i="9"/>
  <c r="AF149" i="9"/>
  <c r="AC149" i="9"/>
  <c r="BA148" i="9"/>
  <c r="AX148" i="9"/>
  <c r="AU148" i="9"/>
  <c r="AR148" i="9"/>
  <c r="AO148" i="9"/>
  <c r="AL148" i="9"/>
  <c r="AI148" i="9"/>
  <c r="AF148" i="9"/>
  <c r="AC148" i="9"/>
  <c r="BA147" i="9"/>
  <c r="AX147" i="9"/>
  <c r="AU147" i="9"/>
  <c r="AR147" i="9"/>
  <c r="AO147" i="9"/>
  <c r="AL147" i="9"/>
  <c r="AI147" i="9"/>
  <c r="AF147" i="9"/>
  <c r="AC147" i="9"/>
  <c r="BA146" i="9"/>
  <c r="AX146" i="9"/>
  <c r="AU146" i="9"/>
  <c r="AR146" i="9"/>
  <c r="AO146" i="9"/>
  <c r="AL146" i="9"/>
  <c r="AI146" i="9"/>
  <c r="AF146" i="9"/>
  <c r="AC146" i="9"/>
  <c r="BA145" i="9"/>
  <c r="AX145" i="9"/>
  <c r="AU145" i="9"/>
  <c r="AR145" i="9"/>
  <c r="AO145" i="9"/>
  <c r="AL145" i="9"/>
  <c r="AI145" i="9"/>
  <c r="AF145" i="9"/>
  <c r="AC145" i="9"/>
  <c r="BA144" i="9"/>
  <c r="AX144" i="9"/>
  <c r="AU144" i="9"/>
  <c r="AR144" i="9"/>
  <c r="AO144" i="9"/>
  <c r="AL144" i="9"/>
  <c r="AI144" i="9"/>
  <c r="AF144" i="9"/>
  <c r="AC144" i="9"/>
  <c r="BA143" i="9"/>
  <c r="AX143" i="9"/>
  <c r="AU143" i="9"/>
  <c r="AR143" i="9"/>
  <c r="AO143" i="9"/>
  <c r="AL143" i="9"/>
  <c r="AI143" i="9"/>
  <c r="AF143" i="9"/>
  <c r="AC143" i="9"/>
  <c r="BA142" i="9"/>
  <c r="AX142" i="9"/>
  <c r="AU142" i="9"/>
  <c r="AR142" i="9"/>
  <c r="AO142" i="9"/>
  <c r="AL142" i="9"/>
  <c r="AI142" i="9"/>
  <c r="AF142" i="9"/>
  <c r="AC142" i="9"/>
  <c r="BA141" i="9"/>
  <c r="AX141" i="9"/>
  <c r="AU141" i="9"/>
  <c r="AR141" i="9"/>
  <c r="AO141" i="9"/>
  <c r="AL141" i="9"/>
  <c r="AI141" i="9"/>
  <c r="AF141" i="9"/>
  <c r="AC141" i="9"/>
  <c r="BA140" i="9"/>
  <c r="AX140" i="9"/>
  <c r="AU140" i="9"/>
  <c r="AR140" i="9"/>
  <c r="AO140" i="9"/>
  <c r="AL140" i="9"/>
  <c r="AI140" i="9"/>
  <c r="AF140" i="9"/>
  <c r="AC140" i="9"/>
  <c r="BA139" i="9"/>
  <c r="AX139" i="9"/>
  <c r="AU139" i="9"/>
  <c r="AR139" i="9"/>
  <c r="AO139" i="9"/>
  <c r="AL139" i="9"/>
  <c r="AI139" i="9"/>
  <c r="AF139" i="9"/>
  <c r="AC139" i="9"/>
  <c r="BA138" i="9"/>
  <c r="AX138" i="9"/>
  <c r="AU138" i="9"/>
  <c r="AR138" i="9"/>
  <c r="AO138" i="9"/>
  <c r="AL138" i="9"/>
  <c r="AI138" i="9"/>
  <c r="AF138" i="9"/>
  <c r="AC138" i="9"/>
  <c r="BA137" i="9"/>
  <c r="AX137" i="9"/>
  <c r="AU137" i="9"/>
  <c r="AR137" i="9"/>
  <c r="AO137" i="9"/>
  <c r="AL137" i="9"/>
  <c r="AI137" i="9"/>
  <c r="AF137" i="9"/>
  <c r="AC137" i="9"/>
  <c r="BA136" i="9"/>
  <c r="AX136" i="9"/>
  <c r="AU136" i="9"/>
  <c r="AR136" i="9"/>
  <c r="AO136" i="9"/>
  <c r="AL136" i="9"/>
  <c r="AI136" i="9"/>
  <c r="AF136" i="9"/>
  <c r="AC136" i="9"/>
  <c r="BA135" i="9"/>
  <c r="AX135" i="9"/>
  <c r="AU135" i="9"/>
  <c r="AR135" i="9"/>
  <c r="AO135" i="9"/>
  <c r="AL135" i="9"/>
  <c r="AI135" i="9"/>
  <c r="AF135" i="9"/>
  <c r="AC135" i="9"/>
  <c r="BA134" i="9"/>
  <c r="AX134" i="9"/>
  <c r="AU134" i="9"/>
  <c r="AR134" i="9"/>
  <c r="AO134" i="9"/>
  <c r="AL134" i="9"/>
  <c r="AI134" i="9"/>
  <c r="AF134" i="9"/>
  <c r="AC134" i="9"/>
  <c r="BA133" i="9"/>
  <c r="AX133" i="9"/>
  <c r="AU133" i="9"/>
  <c r="AR133" i="9"/>
  <c r="AO133" i="9"/>
  <c r="AL133" i="9"/>
  <c r="AI133" i="9"/>
  <c r="AF133" i="9"/>
  <c r="AC133" i="9"/>
  <c r="BA132" i="9"/>
  <c r="AX132" i="9"/>
  <c r="AU132" i="9"/>
  <c r="AR132" i="9"/>
  <c r="AO132" i="9"/>
  <c r="AL132" i="9"/>
  <c r="AI132" i="9"/>
  <c r="AF132" i="9"/>
  <c r="AC132" i="9"/>
  <c r="BA131" i="9"/>
  <c r="AX131" i="9"/>
  <c r="AU131" i="9"/>
  <c r="AR131" i="9"/>
  <c r="AO131" i="9"/>
  <c r="AL131" i="9"/>
  <c r="AI131" i="9"/>
  <c r="AF131" i="9"/>
  <c r="AC131" i="9"/>
  <c r="BA130" i="9"/>
  <c r="AX130" i="9"/>
  <c r="AU130" i="9"/>
  <c r="AR130" i="9"/>
  <c r="AO130" i="9"/>
  <c r="AL130" i="9"/>
  <c r="AI130" i="9"/>
  <c r="AF130" i="9"/>
  <c r="AC130" i="9"/>
  <c r="BA129" i="9"/>
  <c r="AX129" i="9"/>
  <c r="AU129" i="9"/>
  <c r="AR129" i="9"/>
  <c r="AO129" i="9"/>
  <c r="AL129" i="9"/>
  <c r="AI129" i="9"/>
  <c r="AF129" i="9"/>
  <c r="AC129" i="9"/>
  <c r="BA128" i="9"/>
  <c r="AX128" i="9"/>
  <c r="AU128" i="9"/>
  <c r="AR128" i="9"/>
  <c r="AO128" i="9"/>
  <c r="AL128" i="9"/>
  <c r="AI128" i="9"/>
  <c r="AF128" i="9"/>
  <c r="AC128" i="9"/>
  <c r="BA127" i="9"/>
  <c r="AX127" i="9"/>
  <c r="AU127" i="9"/>
  <c r="AR127" i="9"/>
  <c r="AO127" i="9"/>
  <c r="AL127" i="9"/>
  <c r="AI127" i="9"/>
  <c r="AF127" i="9"/>
  <c r="AC127" i="9"/>
  <c r="BA126" i="9"/>
  <c r="AX126" i="9"/>
  <c r="AU126" i="9"/>
  <c r="AR126" i="9"/>
  <c r="AO126" i="9"/>
  <c r="AL126" i="9"/>
  <c r="AI126" i="9"/>
  <c r="AF126" i="9"/>
  <c r="AC126" i="9"/>
  <c r="BA125" i="9"/>
  <c r="AX125" i="9"/>
  <c r="AU125" i="9"/>
  <c r="AR125" i="9"/>
  <c r="AO125" i="9"/>
  <c r="AL125" i="9"/>
  <c r="AI125" i="9"/>
  <c r="AF125" i="9"/>
  <c r="AC125" i="9"/>
  <c r="BA124" i="9"/>
  <c r="AX124" i="9"/>
  <c r="AU124" i="9"/>
  <c r="AR124" i="9"/>
  <c r="AO124" i="9"/>
  <c r="AL124" i="9"/>
  <c r="AI124" i="9"/>
  <c r="AF124" i="9"/>
  <c r="AC124" i="9"/>
  <c r="BA123" i="9"/>
  <c r="AX123" i="9"/>
  <c r="AU123" i="9"/>
  <c r="AR123" i="9"/>
  <c r="AO123" i="9"/>
  <c r="AL123" i="9"/>
  <c r="AI123" i="9"/>
  <c r="AF123" i="9"/>
  <c r="AC123" i="9"/>
  <c r="BA122" i="9"/>
  <c r="AX122" i="9"/>
  <c r="AU122" i="9"/>
  <c r="AR122" i="9"/>
  <c r="AO122" i="9"/>
  <c r="AL122" i="9"/>
  <c r="AI122" i="9"/>
  <c r="AF122" i="9"/>
  <c r="AC122" i="9"/>
  <c r="BA121" i="9"/>
  <c r="AX121" i="9"/>
  <c r="AU121" i="9"/>
  <c r="AR121" i="9"/>
  <c r="AO121" i="9"/>
  <c r="AL121" i="9"/>
  <c r="AI121" i="9"/>
  <c r="AF121" i="9"/>
  <c r="AC121" i="9"/>
  <c r="BA120" i="9"/>
  <c r="AX120" i="9"/>
  <c r="AU120" i="9"/>
  <c r="AR120" i="9"/>
  <c r="AO120" i="9"/>
  <c r="AL120" i="9"/>
  <c r="AI120" i="9"/>
  <c r="AF120" i="9"/>
  <c r="AC120" i="9"/>
  <c r="BA119" i="9"/>
  <c r="AX119" i="9"/>
  <c r="AU119" i="9"/>
  <c r="AR119" i="9"/>
  <c r="AO119" i="9"/>
  <c r="AL119" i="9"/>
  <c r="AI119" i="9"/>
  <c r="AF119" i="9"/>
  <c r="AC119" i="9"/>
  <c r="BA118" i="9"/>
  <c r="AX118" i="9"/>
  <c r="AU118" i="9"/>
  <c r="AR118" i="9"/>
  <c r="AO118" i="9"/>
  <c r="AL118" i="9"/>
  <c r="AI118" i="9"/>
  <c r="AF118" i="9"/>
  <c r="AC118" i="9"/>
  <c r="BA117" i="9"/>
  <c r="AX117" i="9"/>
  <c r="AU117" i="9"/>
  <c r="AR117" i="9"/>
  <c r="AO117" i="9"/>
  <c r="AL117" i="9"/>
  <c r="AI117" i="9"/>
  <c r="AF117" i="9"/>
  <c r="AC117" i="9"/>
  <c r="BA116" i="9"/>
  <c r="AX116" i="9"/>
  <c r="AU116" i="9"/>
  <c r="AR116" i="9"/>
  <c r="AO116" i="9"/>
  <c r="AL116" i="9"/>
  <c r="AI116" i="9"/>
  <c r="AF116" i="9"/>
  <c r="AC116" i="9"/>
  <c r="BA115" i="9"/>
  <c r="AX115" i="9"/>
  <c r="AU115" i="9"/>
  <c r="AR115" i="9"/>
  <c r="AO115" i="9"/>
  <c r="AL115" i="9"/>
  <c r="AI115" i="9"/>
  <c r="AF115" i="9"/>
  <c r="AC115" i="9"/>
  <c r="BA114" i="9"/>
  <c r="AX114" i="9"/>
  <c r="AU114" i="9"/>
  <c r="AR114" i="9"/>
  <c r="AO114" i="9"/>
  <c r="AL114" i="9"/>
  <c r="AI114" i="9"/>
  <c r="AF114" i="9"/>
  <c r="AC114" i="9"/>
  <c r="BA113" i="9"/>
  <c r="AX113" i="9"/>
  <c r="AU113" i="9"/>
  <c r="AR113" i="9"/>
  <c r="AO113" i="9"/>
  <c r="AL113" i="9"/>
  <c r="AI113" i="9"/>
  <c r="AF113" i="9"/>
  <c r="AC113" i="9"/>
  <c r="BA112" i="9"/>
  <c r="AX112" i="9"/>
  <c r="AU112" i="9"/>
  <c r="AR112" i="9"/>
  <c r="AO112" i="9"/>
  <c r="AL112" i="9"/>
  <c r="AI112" i="9"/>
  <c r="AF112" i="9"/>
  <c r="AC112" i="9"/>
  <c r="BA111" i="9"/>
  <c r="AX111" i="9"/>
  <c r="AU111" i="9"/>
  <c r="AR111" i="9"/>
  <c r="AO111" i="9"/>
  <c r="AL111" i="9"/>
  <c r="AI111" i="9"/>
  <c r="AF111" i="9"/>
  <c r="AC111" i="9"/>
  <c r="BA110" i="9"/>
  <c r="AX110" i="9"/>
  <c r="AU110" i="9"/>
  <c r="AR110" i="9"/>
  <c r="AO110" i="9"/>
  <c r="AL110" i="9"/>
  <c r="AI110" i="9"/>
  <c r="AF110" i="9"/>
  <c r="AC110" i="9"/>
  <c r="BA109" i="9"/>
  <c r="AX109" i="9"/>
  <c r="AU109" i="9"/>
  <c r="AR109" i="9"/>
  <c r="AO109" i="9"/>
  <c r="AL109" i="9"/>
  <c r="AI109" i="9"/>
  <c r="AF109" i="9"/>
  <c r="AC109" i="9"/>
  <c r="BA108" i="9"/>
  <c r="AX108" i="9"/>
  <c r="AU108" i="9"/>
  <c r="AR108" i="9"/>
  <c r="AO108" i="9"/>
  <c r="AL108" i="9"/>
  <c r="AI108" i="9"/>
  <c r="AF108" i="9"/>
  <c r="AC108" i="9"/>
  <c r="BA107" i="9"/>
  <c r="AX107" i="9"/>
  <c r="AU107" i="9"/>
  <c r="AR107" i="9"/>
  <c r="AO107" i="9"/>
  <c r="AL107" i="9"/>
  <c r="AI107" i="9"/>
  <c r="AF107" i="9"/>
  <c r="AC107" i="9"/>
  <c r="BA106" i="9"/>
  <c r="AX106" i="9"/>
  <c r="AU106" i="9"/>
  <c r="AR106" i="9"/>
  <c r="AO106" i="9"/>
  <c r="AL106" i="9"/>
  <c r="AI106" i="9"/>
  <c r="AF106" i="9"/>
  <c r="AC106" i="9"/>
  <c r="BA105" i="9"/>
  <c r="AX105" i="9"/>
  <c r="AU105" i="9"/>
  <c r="AR105" i="9"/>
  <c r="AO105" i="9"/>
  <c r="AL105" i="9"/>
  <c r="AI105" i="9"/>
  <c r="AF105" i="9"/>
  <c r="AC105" i="9"/>
  <c r="BA104" i="9"/>
  <c r="AX104" i="9"/>
  <c r="AU104" i="9"/>
  <c r="AR104" i="9"/>
  <c r="AO104" i="9"/>
  <c r="AL104" i="9"/>
  <c r="AI104" i="9"/>
  <c r="AF104" i="9"/>
  <c r="AC104" i="9"/>
  <c r="BA103" i="9"/>
  <c r="AX103" i="9"/>
  <c r="AU103" i="9"/>
  <c r="AR103" i="9"/>
  <c r="AO103" i="9"/>
  <c r="AL103" i="9"/>
  <c r="AI103" i="9"/>
  <c r="AF103" i="9"/>
  <c r="AC103" i="9"/>
  <c r="BA102" i="9"/>
  <c r="AX102" i="9"/>
  <c r="AU102" i="9"/>
  <c r="AR102" i="9"/>
  <c r="AO102" i="9"/>
  <c r="AL102" i="9"/>
  <c r="AI102" i="9"/>
  <c r="AF102" i="9"/>
  <c r="AC102" i="9"/>
  <c r="BA101" i="9"/>
  <c r="AX101" i="9"/>
  <c r="AU101" i="9"/>
  <c r="AR101" i="9"/>
  <c r="AO101" i="9"/>
  <c r="AL101" i="9"/>
  <c r="AI101" i="9"/>
  <c r="AF101" i="9"/>
  <c r="AC101" i="9"/>
  <c r="BA100" i="9"/>
  <c r="AX100" i="9"/>
  <c r="AU100" i="9"/>
  <c r="AR100" i="9"/>
  <c r="AO100" i="9"/>
  <c r="AL100" i="9"/>
  <c r="AI100" i="9"/>
  <c r="AF100" i="9"/>
  <c r="AC100" i="9"/>
  <c r="BA99" i="9"/>
  <c r="AX99" i="9"/>
  <c r="AU99" i="9"/>
  <c r="AR99" i="9"/>
  <c r="AO99" i="9"/>
  <c r="AL99" i="9"/>
  <c r="AI99" i="9"/>
  <c r="AF99" i="9"/>
  <c r="AC99" i="9"/>
  <c r="BA98" i="9"/>
  <c r="AX98" i="9"/>
  <c r="AU98" i="9"/>
  <c r="AR98" i="9"/>
  <c r="AO98" i="9"/>
  <c r="AL98" i="9"/>
  <c r="AI98" i="9"/>
  <c r="AF98" i="9"/>
  <c r="AC98" i="9"/>
  <c r="BA97" i="9"/>
  <c r="AX97" i="9"/>
  <c r="AU97" i="9"/>
  <c r="AR97" i="9"/>
  <c r="AO97" i="9"/>
  <c r="AL97" i="9"/>
  <c r="AI97" i="9"/>
  <c r="AF97" i="9"/>
  <c r="AC97" i="9"/>
  <c r="BA96" i="9"/>
  <c r="AX96" i="9"/>
  <c r="AU96" i="9"/>
  <c r="AR96" i="9"/>
  <c r="AO96" i="9"/>
  <c r="AL96" i="9"/>
  <c r="AI96" i="9"/>
  <c r="AF96" i="9"/>
  <c r="AC96" i="9"/>
  <c r="BA95" i="9"/>
  <c r="AX95" i="9"/>
  <c r="AU95" i="9"/>
  <c r="AR95" i="9"/>
  <c r="AO95" i="9"/>
  <c r="AL95" i="9"/>
  <c r="AI95" i="9"/>
  <c r="AF95" i="9"/>
  <c r="AC95" i="9"/>
  <c r="BA94" i="9"/>
  <c r="AX94" i="9"/>
  <c r="AU94" i="9"/>
  <c r="AR94" i="9"/>
  <c r="AO94" i="9"/>
  <c r="AL94" i="9"/>
  <c r="AI94" i="9"/>
  <c r="AF94" i="9"/>
  <c r="AC94" i="9"/>
  <c r="BA93" i="9"/>
  <c r="AX93" i="9"/>
  <c r="AU93" i="9"/>
  <c r="AR93" i="9"/>
  <c r="AO93" i="9"/>
  <c r="AL93" i="9"/>
  <c r="AI93" i="9"/>
  <c r="AF93" i="9"/>
  <c r="AC93" i="9"/>
  <c r="BA92" i="9"/>
  <c r="AX92" i="9"/>
  <c r="AU92" i="9"/>
  <c r="AR92" i="9"/>
  <c r="AO92" i="9"/>
  <c r="AL92" i="9"/>
  <c r="AI92" i="9"/>
  <c r="AF92" i="9"/>
  <c r="AC92" i="9"/>
  <c r="BA91" i="9"/>
  <c r="AX91" i="9"/>
  <c r="AU91" i="9"/>
  <c r="AR91" i="9"/>
  <c r="AO91" i="9"/>
  <c r="AL91" i="9"/>
  <c r="AI91" i="9"/>
  <c r="AF91" i="9"/>
  <c r="AC91" i="9"/>
  <c r="BA90" i="9"/>
  <c r="AX90" i="9"/>
  <c r="AU90" i="9"/>
  <c r="AR90" i="9"/>
  <c r="AO90" i="9"/>
  <c r="AL90" i="9"/>
  <c r="AI90" i="9"/>
  <c r="AF90" i="9"/>
  <c r="AC90" i="9"/>
  <c r="BA89" i="9"/>
  <c r="AX89" i="9"/>
  <c r="AU89" i="9"/>
  <c r="AR89" i="9"/>
  <c r="AO89" i="9"/>
  <c r="AL89" i="9"/>
  <c r="AI89" i="9"/>
  <c r="AF89" i="9"/>
  <c r="AC89" i="9"/>
  <c r="BA88" i="9"/>
  <c r="AX88" i="9"/>
  <c r="AU88" i="9"/>
  <c r="AR88" i="9"/>
  <c r="AO88" i="9"/>
  <c r="AL88" i="9"/>
  <c r="AI88" i="9"/>
  <c r="AF88" i="9"/>
  <c r="AC88" i="9"/>
  <c r="BA87" i="9"/>
  <c r="AX87" i="9"/>
  <c r="AU87" i="9"/>
  <c r="AR87" i="9"/>
  <c r="AO87" i="9"/>
  <c r="AL87" i="9"/>
  <c r="AI87" i="9"/>
  <c r="AF87" i="9"/>
  <c r="AC87" i="9"/>
  <c r="BA86" i="9"/>
  <c r="AX86" i="9"/>
  <c r="AU86" i="9"/>
  <c r="AR86" i="9"/>
  <c r="AO86" i="9"/>
  <c r="AL86" i="9"/>
  <c r="AI86" i="9"/>
  <c r="AF86" i="9"/>
  <c r="AC86" i="9"/>
  <c r="BA85" i="9"/>
  <c r="AX85" i="9"/>
  <c r="AU85" i="9"/>
  <c r="AR85" i="9"/>
  <c r="AO85" i="9"/>
  <c r="AL85" i="9"/>
  <c r="AI85" i="9"/>
  <c r="AF85" i="9"/>
  <c r="AC85" i="9"/>
  <c r="BA84" i="9"/>
  <c r="AX84" i="9"/>
  <c r="AU84" i="9"/>
  <c r="AR84" i="9"/>
  <c r="AO84" i="9"/>
  <c r="AL84" i="9"/>
  <c r="AI84" i="9"/>
  <c r="AF84" i="9"/>
  <c r="AC84" i="9"/>
  <c r="BA83" i="9"/>
  <c r="AX83" i="9"/>
  <c r="AU83" i="9"/>
  <c r="AR83" i="9"/>
  <c r="AO83" i="9"/>
  <c r="AL83" i="9"/>
  <c r="AI83" i="9"/>
  <c r="AF83" i="9"/>
  <c r="AC83" i="9"/>
  <c r="BA82" i="9"/>
  <c r="AX82" i="9"/>
  <c r="AU82" i="9"/>
  <c r="AR82" i="9"/>
  <c r="AO82" i="9"/>
  <c r="AL82" i="9"/>
  <c r="AI82" i="9"/>
  <c r="AF82" i="9"/>
  <c r="AC82" i="9"/>
  <c r="BA81" i="9"/>
  <c r="AX81" i="9"/>
  <c r="AU81" i="9"/>
  <c r="AR81" i="9"/>
  <c r="AO81" i="9"/>
  <c r="AL81" i="9"/>
  <c r="AI81" i="9"/>
  <c r="AF81" i="9"/>
  <c r="AC81" i="9"/>
  <c r="BA80" i="9"/>
  <c r="AX80" i="9"/>
  <c r="AU80" i="9"/>
  <c r="AR80" i="9"/>
  <c r="AO80" i="9"/>
  <c r="AL80" i="9"/>
  <c r="AI80" i="9"/>
  <c r="AF80" i="9"/>
  <c r="AC80" i="9"/>
  <c r="BA79" i="9"/>
  <c r="AX79" i="9"/>
  <c r="AU79" i="9"/>
  <c r="AR79" i="9"/>
  <c r="AO79" i="9"/>
  <c r="AL79" i="9"/>
  <c r="AI79" i="9"/>
  <c r="AF79" i="9"/>
  <c r="AC79" i="9"/>
  <c r="BA78" i="9"/>
  <c r="AX78" i="9"/>
  <c r="AU78" i="9"/>
  <c r="AR78" i="9"/>
  <c r="AO78" i="9"/>
  <c r="AL78" i="9"/>
  <c r="AI78" i="9"/>
  <c r="AF78" i="9"/>
  <c r="AC78" i="9"/>
  <c r="BA77" i="9"/>
  <c r="AX77" i="9"/>
  <c r="AU77" i="9"/>
  <c r="AR77" i="9"/>
  <c r="AO77" i="9"/>
  <c r="AL77" i="9"/>
  <c r="AI77" i="9"/>
  <c r="AF77" i="9"/>
  <c r="AC77" i="9"/>
  <c r="BA76" i="9"/>
  <c r="AX76" i="9"/>
  <c r="AU76" i="9"/>
  <c r="AR76" i="9"/>
  <c r="AO76" i="9"/>
  <c r="AL76" i="9"/>
  <c r="AI76" i="9"/>
  <c r="AF76" i="9"/>
  <c r="AC76" i="9"/>
  <c r="BA75" i="9"/>
  <c r="AX75" i="9"/>
  <c r="AU75" i="9"/>
  <c r="AR75" i="9"/>
  <c r="AO75" i="9"/>
  <c r="AL75" i="9"/>
  <c r="AI75" i="9"/>
  <c r="AF75" i="9"/>
  <c r="AC75" i="9"/>
  <c r="BA74" i="9"/>
  <c r="AX74" i="9"/>
  <c r="AU74" i="9"/>
  <c r="AR74" i="9"/>
  <c r="AO74" i="9"/>
  <c r="AL74" i="9"/>
  <c r="AI74" i="9"/>
  <c r="AF74" i="9"/>
  <c r="AC74" i="9"/>
  <c r="BA73" i="9"/>
  <c r="AX73" i="9"/>
  <c r="AU73" i="9"/>
  <c r="AR73" i="9"/>
  <c r="AO73" i="9"/>
  <c r="AL73" i="9"/>
  <c r="AI73" i="9"/>
  <c r="AF73" i="9"/>
  <c r="AC73" i="9"/>
  <c r="BA72" i="9"/>
  <c r="AX72" i="9"/>
  <c r="AU72" i="9"/>
  <c r="AR72" i="9"/>
  <c r="AO72" i="9"/>
  <c r="AL72" i="9"/>
  <c r="AI72" i="9"/>
  <c r="AF72" i="9"/>
  <c r="AC72" i="9"/>
  <c r="BA71" i="9"/>
  <c r="AX71" i="9"/>
  <c r="AU71" i="9"/>
  <c r="AR71" i="9"/>
  <c r="AO71" i="9"/>
  <c r="AL71" i="9"/>
  <c r="AI71" i="9"/>
  <c r="AF71" i="9"/>
  <c r="AC71" i="9"/>
  <c r="BA70" i="9"/>
  <c r="AX70" i="9"/>
  <c r="AU70" i="9"/>
  <c r="AR70" i="9"/>
  <c r="AO70" i="9"/>
  <c r="AL70" i="9"/>
  <c r="AI70" i="9"/>
  <c r="AF70" i="9"/>
  <c r="AC70" i="9"/>
  <c r="BA69" i="9"/>
  <c r="AX69" i="9"/>
  <c r="AU69" i="9"/>
  <c r="AR69" i="9"/>
  <c r="AO69" i="9"/>
  <c r="AL69" i="9"/>
  <c r="AI69" i="9"/>
  <c r="AF69" i="9"/>
  <c r="AC69" i="9"/>
  <c r="BA68" i="9"/>
  <c r="AX68" i="9"/>
  <c r="AU68" i="9"/>
  <c r="AR68" i="9"/>
  <c r="AO68" i="9"/>
  <c r="AL68" i="9"/>
  <c r="AI68" i="9"/>
  <c r="AF68" i="9"/>
  <c r="AC68" i="9"/>
  <c r="BA67" i="9"/>
  <c r="AX67" i="9"/>
  <c r="AU67" i="9"/>
  <c r="AR67" i="9"/>
  <c r="AO67" i="9"/>
  <c r="AL67" i="9"/>
  <c r="AI67" i="9"/>
  <c r="AF67" i="9"/>
  <c r="AC67" i="9"/>
  <c r="BA66" i="9"/>
  <c r="AX66" i="9"/>
  <c r="AU66" i="9"/>
  <c r="AR66" i="9"/>
  <c r="AO66" i="9"/>
  <c r="AL66" i="9"/>
  <c r="AI66" i="9"/>
  <c r="AF66" i="9"/>
  <c r="AC66" i="9"/>
  <c r="BA65" i="9"/>
  <c r="AX65" i="9"/>
  <c r="AU65" i="9"/>
  <c r="AR65" i="9"/>
  <c r="AO65" i="9"/>
  <c r="AL65" i="9"/>
  <c r="AI65" i="9"/>
  <c r="AF65" i="9"/>
  <c r="AC65" i="9"/>
  <c r="BA64" i="9"/>
  <c r="AX64" i="9"/>
  <c r="AU64" i="9"/>
  <c r="AR64" i="9"/>
  <c r="AO64" i="9"/>
  <c r="AL64" i="9"/>
  <c r="AI64" i="9"/>
  <c r="AF64" i="9"/>
  <c r="AC64" i="9"/>
  <c r="BA63" i="9"/>
  <c r="AX63" i="9"/>
  <c r="AU63" i="9"/>
  <c r="AR63" i="9"/>
  <c r="AO63" i="9"/>
  <c r="AL63" i="9"/>
  <c r="AI63" i="9"/>
  <c r="AF63" i="9"/>
  <c r="AC63" i="9"/>
  <c r="BA62" i="9"/>
  <c r="AX62" i="9"/>
  <c r="AU62" i="9"/>
  <c r="AR62" i="9"/>
  <c r="AO62" i="9"/>
  <c r="AL62" i="9"/>
  <c r="AI62" i="9"/>
  <c r="AF62" i="9"/>
  <c r="AC62" i="9"/>
  <c r="BA61" i="9"/>
  <c r="AX61" i="9"/>
  <c r="AU61" i="9"/>
  <c r="AR61" i="9"/>
  <c r="AO61" i="9"/>
  <c r="AL61" i="9"/>
  <c r="AI61" i="9"/>
  <c r="AF61" i="9"/>
  <c r="AC61" i="9"/>
  <c r="BA60" i="9"/>
  <c r="AX60" i="9"/>
  <c r="AU60" i="9"/>
  <c r="AR60" i="9"/>
  <c r="AO60" i="9"/>
  <c r="AL60" i="9"/>
  <c r="AI60" i="9"/>
  <c r="AF60" i="9"/>
  <c r="AC60" i="9"/>
  <c r="BA59" i="9"/>
  <c r="AX59" i="9"/>
  <c r="AU59" i="9"/>
  <c r="AR59" i="9"/>
  <c r="AO59" i="9"/>
  <c r="AL59" i="9"/>
  <c r="AI59" i="9"/>
  <c r="AF59" i="9"/>
  <c r="AC59" i="9"/>
  <c r="BA58" i="9"/>
  <c r="AX58" i="9"/>
  <c r="AU58" i="9"/>
  <c r="AR58" i="9"/>
  <c r="AO58" i="9"/>
  <c r="AL58" i="9"/>
  <c r="AI58" i="9"/>
  <c r="AF58" i="9"/>
  <c r="AC58" i="9"/>
  <c r="BA57" i="9"/>
  <c r="AX57" i="9"/>
  <c r="AU57" i="9"/>
  <c r="AR57" i="9"/>
  <c r="AO57" i="9"/>
  <c r="AL57" i="9"/>
  <c r="AI57" i="9"/>
  <c r="AF57" i="9"/>
  <c r="AC57" i="9"/>
  <c r="BA56" i="9"/>
  <c r="AX56" i="9"/>
  <c r="AU56" i="9"/>
  <c r="AR56" i="9"/>
  <c r="AO56" i="9"/>
  <c r="AL56" i="9"/>
  <c r="AI56" i="9"/>
  <c r="AF56" i="9"/>
  <c r="AC56" i="9"/>
  <c r="BA55" i="9"/>
  <c r="AX55" i="9"/>
  <c r="AU55" i="9"/>
  <c r="AR55" i="9"/>
  <c r="AO55" i="9"/>
  <c r="AL55" i="9"/>
  <c r="AI55" i="9"/>
  <c r="AF55" i="9"/>
  <c r="AC55" i="9"/>
  <c r="BA54" i="9"/>
  <c r="AX54" i="9"/>
  <c r="AU54" i="9"/>
  <c r="AR54" i="9"/>
  <c r="AO54" i="9"/>
  <c r="AL54" i="9"/>
  <c r="AI54" i="9"/>
  <c r="AF54" i="9"/>
  <c r="AC54" i="9"/>
  <c r="BA53" i="9"/>
  <c r="AX53" i="9"/>
  <c r="AU53" i="9"/>
  <c r="AR53" i="9"/>
  <c r="AO53" i="9"/>
  <c r="AL53" i="9"/>
  <c r="AI53" i="9"/>
  <c r="AF53" i="9"/>
  <c r="AC53" i="9"/>
  <c r="BA52" i="9"/>
  <c r="AX52" i="9"/>
  <c r="AU52" i="9"/>
  <c r="AR52" i="9"/>
  <c r="AO52" i="9"/>
  <c r="AL52" i="9"/>
  <c r="AI52" i="9"/>
  <c r="AF52" i="9"/>
  <c r="AC52" i="9"/>
  <c r="BA51" i="9"/>
  <c r="AX51" i="9"/>
  <c r="AU51" i="9"/>
  <c r="AR51" i="9"/>
  <c r="AO51" i="9"/>
  <c r="AL51" i="9"/>
  <c r="AI51" i="9"/>
  <c r="AF51" i="9"/>
  <c r="AC51" i="9"/>
  <c r="BA50" i="9"/>
  <c r="AX50" i="9"/>
  <c r="AU50" i="9"/>
  <c r="AR50" i="9"/>
  <c r="AO50" i="9"/>
  <c r="AL50" i="9"/>
  <c r="AI50" i="9"/>
  <c r="AF50" i="9"/>
  <c r="AC50" i="9"/>
  <c r="BA49" i="9"/>
  <c r="AX49" i="9"/>
  <c r="AU49" i="9"/>
  <c r="AR49" i="9"/>
  <c r="AO49" i="9"/>
  <c r="AL49" i="9"/>
  <c r="AI49" i="9"/>
  <c r="AF49" i="9"/>
  <c r="AC49" i="9"/>
  <c r="BA48" i="9"/>
  <c r="AX48" i="9"/>
  <c r="AU48" i="9"/>
  <c r="AR48" i="9"/>
  <c r="AO48" i="9"/>
  <c r="AL48" i="9"/>
  <c r="AI48" i="9"/>
  <c r="AF48" i="9"/>
  <c r="AC48" i="9"/>
  <c r="BA47" i="9"/>
  <c r="AX47" i="9"/>
  <c r="AU47" i="9"/>
  <c r="AR47" i="9"/>
  <c r="AO47" i="9"/>
  <c r="AL47" i="9"/>
  <c r="AI47" i="9"/>
  <c r="AF47" i="9"/>
  <c r="AC47" i="9"/>
  <c r="BA46" i="9"/>
  <c r="AX46" i="9"/>
  <c r="AU46" i="9"/>
  <c r="AR46" i="9"/>
  <c r="AO46" i="9"/>
  <c r="AL46" i="9"/>
  <c r="AI46" i="9"/>
  <c r="AF46" i="9"/>
  <c r="AC46" i="9"/>
  <c r="BA45" i="9"/>
  <c r="AX45" i="9"/>
  <c r="AU45" i="9"/>
  <c r="AR45" i="9"/>
  <c r="AO45" i="9"/>
  <c r="AL45" i="9"/>
  <c r="AI45" i="9"/>
  <c r="AF45" i="9"/>
  <c r="AC45" i="9"/>
  <c r="BA44" i="9"/>
  <c r="AX44" i="9"/>
  <c r="AU44" i="9"/>
  <c r="AR44" i="9"/>
  <c r="AO44" i="9"/>
  <c r="AL44" i="9"/>
  <c r="AI44" i="9"/>
  <c r="AF44" i="9"/>
  <c r="AC44" i="9"/>
  <c r="BA43" i="9"/>
  <c r="AX43" i="9"/>
  <c r="AU43" i="9"/>
  <c r="AR43" i="9"/>
  <c r="AO43" i="9"/>
  <c r="AL43" i="9"/>
  <c r="AI43" i="9"/>
  <c r="AF43" i="9"/>
  <c r="AC43" i="9"/>
  <c r="BA42" i="9"/>
  <c r="AX42" i="9"/>
  <c r="AU42" i="9"/>
  <c r="AR42" i="9"/>
  <c r="AO42" i="9"/>
  <c r="AL42" i="9"/>
  <c r="AI42" i="9"/>
  <c r="AF42" i="9"/>
  <c r="AC42" i="9"/>
  <c r="BA41" i="9"/>
  <c r="AX41" i="9"/>
  <c r="AU41" i="9"/>
  <c r="AR41" i="9"/>
  <c r="AO41" i="9"/>
  <c r="AL41" i="9"/>
  <c r="AI41" i="9"/>
  <c r="AF41" i="9"/>
  <c r="AC41" i="9"/>
  <c r="BA40" i="9"/>
  <c r="AX40" i="9"/>
  <c r="AU40" i="9"/>
  <c r="AR40" i="9"/>
  <c r="AO40" i="9"/>
  <c r="AL40" i="9"/>
  <c r="AI40" i="9"/>
  <c r="AF40" i="9"/>
  <c r="AC40" i="9"/>
  <c r="BA39" i="9"/>
  <c r="AX39" i="9"/>
  <c r="AU39" i="9"/>
  <c r="AR39" i="9"/>
  <c r="AO39" i="9"/>
  <c r="AL39" i="9"/>
  <c r="AI39" i="9"/>
  <c r="AF39" i="9"/>
  <c r="AC39" i="9"/>
  <c r="BA38" i="9"/>
  <c r="AX38" i="9"/>
  <c r="AU38" i="9"/>
  <c r="AR38" i="9"/>
  <c r="AO38" i="9"/>
  <c r="AL38" i="9"/>
  <c r="AI38" i="9"/>
  <c r="AF38" i="9"/>
  <c r="AC38" i="9"/>
  <c r="BA37" i="9"/>
  <c r="AX37" i="9"/>
  <c r="AU37" i="9"/>
  <c r="AR37" i="9"/>
  <c r="AO37" i="9"/>
  <c r="AL37" i="9"/>
  <c r="AI37" i="9"/>
  <c r="AF37" i="9"/>
  <c r="AC37" i="9"/>
  <c r="BA36" i="9"/>
  <c r="AX36" i="9"/>
  <c r="AU36" i="9"/>
  <c r="AR36" i="9"/>
  <c r="AO36" i="9"/>
  <c r="AL36" i="9"/>
  <c r="AI36" i="9"/>
  <c r="AF36" i="9"/>
  <c r="AC36" i="9"/>
  <c r="BA35" i="9"/>
  <c r="AX35" i="9"/>
  <c r="AU35" i="9"/>
  <c r="AR35" i="9"/>
  <c r="AO35" i="9"/>
  <c r="AL35" i="9"/>
  <c r="AI35" i="9"/>
  <c r="AF35" i="9"/>
  <c r="AC35" i="9"/>
  <c r="BA34" i="9"/>
  <c r="AX34" i="9"/>
  <c r="AU34" i="9"/>
  <c r="AR34" i="9"/>
  <c r="AO34" i="9"/>
  <c r="AL34" i="9"/>
  <c r="AI34" i="9"/>
  <c r="AF34" i="9"/>
  <c r="AC34" i="9"/>
  <c r="BA33" i="9"/>
  <c r="AX33" i="9"/>
  <c r="AU33" i="9"/>
  <c r="AR33" i="9"/>
  <c r="AO33" i="9"/>
  <c r="AL33" i="9"/>
  <c r="AI33" i="9"/>
  <c r="AF33" i="9"/>
  <c r="AC33" i="9"/>
  <c r="BA32" i="9"/>
  <c r="AX32" i="9"/>
  <c r="AU32" i="9"/>
  <c r="AR32" i="9"/>
  <c r="AO32" i="9"/>
  <c r="AL32" i="9"/>
  <c r="AI32" i="9"/>
  <c r="AF32" i="9"/>
  <c r="AC32" i="9"/>
  <c r="BA31" i="9"/>
  <c r="AX31" i="9"/>
  <c r="AU31" i="9"/>
  <c r="AR31" i="9"/>
  <c r="AO31" i="9"/>
  <c r="AL31" i="9"/>
  <c r="AI31" i="9"/>
  <c r="AF31" i="9"/>
  <c r="AC31" i="9"/>
  <c r="BA30" i="9"/>
  <c r="AX30" i="9"/>
  <c r="AU30" i="9"/>
  <c r="AR30" i="9"/>
  <c r="AO30" i="9"/>
  <c r="AL30" i="9"/>
  <c r="AI30" i="9"/>
  <c r="AC30" i="9"/>
  <c r="BA29" i="9"/>
  <c r="AX29" i="9"/>
  <c r="AU29" i="9"/>
  <c r="AR29" i="9"/>
  <c r="AO29" i="9"/>
  <c r="AL29" i="9"/>
  <c r="AI29" i="9"/>
  <c r="AF29" i="9"/>
  <c r="AC29" i="9"/>
  <c r="BA28" i="9"/>
  <c r="AX28" i="9"/>
  <c r="AU28" i="9"/>
  <c r="AR28" i="9"/>
  <c r="AO28" i="9"/>
  <c r="AL28" i="9"/>
  <c r="AI28" i="9"/>
  <c r="AF28" i="9"/>
  <c r="AC28" i="9"/>
  <c r="BA27" i="9"/>
  <c r="AX27" i="9"/>
  <c r="AU27" i="9"/>
  <c r="AR27" i="9"/>
  <c r="AO27" i="9"/>
  <c r="AL27" i="9"/>
  <c r="AI27" i="9"/>
  <c r="AF27" i="9"/>
  <c r="AC27" i="9"/>
  <c r="BA26" i="9"/>
  <c r="AX26" i="9"/>
  <c r="AU26" i="9"/>
  <c r="AR26" i="9"/>
  <c r="AO26" i="9"/>
  <c r="AL26" i="9"/>
  <c r="AI26" i="9"/>
  <c r="AF26" i="9"/>
  <c r="AC26" i="9"/>
  <c r="BA25" i="9"/>
  <c r="AX25" i="9"/>
  <c r="AU25" i="9"/>
  <c r="AR25" i="9"/>
  <c r="AO25" i="9"/>
  <c r="AL25" i="9"/>
  <c r="AI25" i="9"/>
  <c r="AF25" i="9"/>
  <c r="AC25" i="9"/>
  <c r="BA24" i="9"/>
  <c r="AX24" i="9"/>
  <c r="AU24" i="9"/>
  <c r="AR24" i="9"/>
  <c r="AO24" i="9"/>
  <c r="AL24" i="9"/>
  <c r="AI24" i="9"/>
  <c r="AF24" i="9"/>
  <c r="AC24" i="9"/>
  <c r="BA23" i="9"/>
  <c r="AX23" i="9"/>
  <c r="AU23" i="9"/>
  <c r="AR23" i="9"/>
  <c r="AO23" i="9"/>
  <c r="AL23" i="9"/>
  <c r="AI23" i="9"/>
  <c r="AF23" i="9"/>
  <c r="AC23" i="9"/>
  <c r="BA22" i="9"/>
  <c r="AX22" i="9"/>
  <c r="AU22" i="9"/>
  <c r="AR22" i="9"/>
  <c r="AO22" i="9"/>
  <c r="AL22" i="9"/>
  <c r="AI22" i="9"/>
  <c r="AF22" i="9"/>
  <c r="AC22" i="9"/>
  <c r="BA21" i="9"/>
  <c r="AX21" i="9"/>
  <c r="AU21" i="9"/>
  <c r="AR21" i="9"/>
  <c r="AO21" i="9"/>
  <c r="AL21" i="9"/>
  <c r="AI21" i="9"/>
  <c r="AF21" i="9"/>
  <c r="AC21" i="9"/>
  <c r="BA20" i="9"/>
  <c r="AX20" i="9"/>
  <c r="AU20" i="9"/>
  <c r="AR20" i="9"/>
  <c r="AO20" i="9"/>
  <c r="AL20" i="9"/>
  <c r="AI20" i="9"/>
  <c r="AF20" i="9"/>
  <c r="AC20" i="9"/>
  <c r="BA19" i="9"/>
  <c r="AX19" i="9"/>
  <c r="AU19" i="9"/>
  <c r="AR19" i="9"/>
  <c r="AO19" i="9"/>
  <c r="AL19" i="9"/>
  <c r="AI19" i="9"/>
  <c r="AF19" i="9"/>
  <c r="AC19" i="9"/>
  <c r="BA18" i="9"/>
  <c r="AX18" i="9"/>
  <c r="AU18" i="9"/>
  <c r="AR18" i="9"/>
  <c r="AO18" i="9"/>
  <c r="AL18" i="9"/>
  <c r="AI18" i="9"/>
  <c r="AF18" i="9"/>
  <c r="AC18" i="9"/>
  <c r="Z17" i="9"/>
  <c r="S17" i="9"/>
  <c r="H11" i="9"/>
  <c r="H10" i="9"/>
  <c r="H9" i="9"/>
  <c r="AR226" i="9" l="1"/>
  <c r="AF226" i="9"/>
  <c r="AC226" i="9"/>
  <c r="AO226" i="9"/>
  <c r="BA226" i="9"/>
  <c r="AI17" i="9"/>
  <c r="AU17" i="9"/>
  <c r="AL226" i="9"/>
  <c r="AX226" i="9"/>
  <c r="AX17" i="9"/>
  <c r="AL17" i="9"/>
  <c r="AC17" i="9"/>
  <c r="AO17" i="9"/>
  <c r="BA17" i="9"/>
  <c r="AI226" i="9"/>
  <c r="AU226" i="9"/>
  <c r="AF17" i="9"/>
  <c r="AR17" i="9"/>
  <c r="BD17" i="9" l="1"/>
  <c r="BD226" i="9"/>
  <c r="J25" i="3" l="1"/>
  <c r="X36" i="4" l="1"/>
  <c r="U36" i="4"/>
  <c r="AA36" i="4" l="1"/>
  <c r="AD98" i="4" l="1"/>
  <c r="R98" i="4"/>
  <c r="R99" i="4" s="1"/>
  <c r="R92" i="4"/>
  <c r="R72" i="4"/>
  <c r="R66" i="4"/>
  <c r="R61" i="4"/>
  <c r="R54" i="4"/>
  <c r="R48" i="4"/>
  <c r="R33" i="4"/>
  <c r="O98" i="4"/>
  <c r="O92" i="4"/>
  <c r="O72" i="4"/>
  <c r="O66" i="4"/>
  <c r="O61" i="4"/>
  <c r="O54" i="4"/>
  <c r="O48" i="4"/>
  <c r="O33" i="4"/>
  <c r="R22" i="4"/>
  <c r="O22" i="4"/>
  <c r="U56" i="4" l="1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19" i="5"/>
  <c r="Z17" i="5"/>
  <c r="V17" i="5"/>
  <c r="S17" i="5"/>
  <c r="X97" i="4"/>
  <c r="U97" i="4"/>
  <c r="X96" i="4"/>
  <c r="U96" i="4"/>
  <c r="U79" i="4"/>
  <c r="X79" i="4"/>
  <c r="U80" i="4"/>
  <c r="X80" i="4"/>
  <c r="U81" i="4"/>
  <c r="X81" i="4"/>
  <c r="U82" i="4"/>
  <c r="X82" i="4"/>
  <c r="X83" i="4"/>
  <c r="U84" i="4"/>
  <c r="X84" i="4"/>
  <c r="U85" i="4"/>
  <c r="X85" i="4"/>
  <c r="U86" i="4"/>
  <c r="X86" i="4"/>
  <c r="U87" i="4"/>
  <c r="X87" i="4"/>
  <c r="U88" i="4"/>
  <c r="X88" i="4"/>
  <c r="U89" i="4"/>
  <c r="X89" i="4"/>
  <c r="U90" i="4"/>
  <c r="X90" i="4"/>
  <c r="U91" i="4"/>
  <c r="X91" i="4"/>
  <c r="X78" i="4"/>
  <c r="U78" i="4"/>
  <c r="U69" i="4"/>
  <c r="X69" i="4"/>
  <c r="U70" i="4"/>
  <c r="X70" i="4"/>
  <c r="U71" i="4"/>
  <c r="X71" i="4"/>
  <c r="X68" i="4"/>
  <c r="U68" i="4"/>
  <c r="U64" i="4"/>
  <c r="X64" i="4"/>
  <c r="U65" i="4"/>
  <c r="X65" i="4"/>
  <c r="X63" i="4"/>
  <c r="U63" i="4"/>
  <c r="U57" i="4"/>
  <c r="X57" i="4"/>
  <c r="U58" i="4"/>
  <c r="X58" i="4"/>
  <c r="U59" i="4"/>
  <c r="X59" i="4"/>
  <c r="U60" i="4"/>
  <c r="X60" i="4"/>
  <c r="X56" i="4"/>
  <c r="U51" i="4"/>
  <c r="X51" i="4"/>
  <c r="U52" i="4"/>
  <c r="X52" i="4"/>
  <c r="U53" i="4"/>
  <c r="X53" i="4"/>
  <c r="X50" i="4"/>
  <c r="U50" i="4"/>
  <c r="U37" i="4"/>
  <c r="X37" i="4"/>
  <c r="U38" i="4"/>
  <c r="X38" i="4"/>
  <c r="U39" i="4"/>
  <c r="X39" i="4"/>
  <c r="U40" i="4"/>
  <c r="X40" i="4"/>
  <c r="U41" i="4"/>
  <c r="X41" i="4"/>
  <c r="X42" i="4"/>
  <c r="X43" i="4"/>
  <c r="U44" i="4"/>
  <c r="X44" i="4"/>
  <c r="U45" i="4"/>
  <c r="X45" i="4"/>
  <c r="U46" i="4"/>
  <c r="X46" i="4"/>
  <c r="U47" i="4"/>
  <c r="X47" i="4"/>
  <c r="X35" i="4"/>
  <c r="U35" i="4"/>
  <c r="U25" i="4"/>
  <c r="X25" i="4"/>
  <c r="U26" i="4"/>
  <c r="X26" i="4"/>
  <c r="U27" i="4"/>
  <c r="X27" i="4"/>
  <c r="U28" i="4"/>
  <c r="X28" i="4"/>
  <c r="U29" i="4"/>
  <c r="X29" i="4"/>
  <c r="U30" i="4"/>
  <c r="X30" i="4"/>
  <c r="U31" i="4"/>
  <c r="X31" i="4"/>
  <c r="U32" i="4"/>
  <c r="X32" i="4"/>
  <c r="X24" i="4"/>
  <c r="U24" i="4"/>
  <c r="X18" i="4"/>
  <c r="U19" i="4"/>
  <c r="X19" i="4"/>
  <c r="U20" i="4"/>
  <c r="X20" i="4"/>
  <c r="U21" i="4"/>
  <c r="X21" i="4"/>
  <c r="X17" i="4"/>
  <c r="U17" i="4"/>
  <c r="AD19" i="5"/>
  <c r="AE19" i="5"/>
  <c r="AF19" i="5"/>
  <c r="AG19" i="5"/>
  <c r="AH19" i="5"/>
  <c r="AI19" i="5"/>
  <c r="AJ19" i="5"/>
  <c r="AK19" i="5"/>
  <c r="AD20" i="5"/>
  <c r="AE20" i="5"/>
  <c r="AF20" i="5"/>
  <c r="AG20" i="5"/>
  <c r="AH20" i="5"/>
  <c r="AI20" i="5"/>
  <c r="AJ20" i="5"/>
  <c r="AK20" i="5"/>
  <c r="AD21" i="5"/>
  <c r="AE21" i="5"/>
  <c r="AF21" i="5"/>
  <c r="AG21" i="5"/>
  <c r="AH21" i="5"/>
  <c r="AI21" i="5"/>
  <c r="AJ21" i="5"/>
  <c r="AK21" i="5"/>
  <c r="AD22" i="5"/>
  <c r="AE22" i="5"/>
  <c r="AF22" i="5"/>
  <c r="AG22" i="5"/>
  <c r="AH22" i="5"/>
  <c r="AI22" i="5"/>
  <c r="AJ22" i="5"/>
  <c r="AK22" i="5"/>
  <c r="AD23" i="5"/>
  <c r="AE23" i="5"/>
  <c r="AF23" i="5"/>
  <c r="AG23" i="5"/>
  <c r="AH23" i="5"/>
  <c r="AI23" i="5"/>
  <c r="AJ23" i="5"/>
  <c r="AK23" i="5"/>
  <c r="AD24" i="5"/>
  <c r="AE24" i="5"/>
  <c r="AF24" i="5"/>
  <c r="AG24" i="5"/>
  <c r="AH24" i="5"/>
  <c r="AI24" i="5"/>
  <c r="AJ24" i="5"/>
  <c r="AK24" i="5"/>
  <c r="AD25" i="5"/>
  <c r="AE25" i="5"/>
  <c r="AF25" i="5"/>
  <c r="AG25" i="5"/>
  <c r="AH25" i="5"/>
  <c r="AI25" i="5"/>
  <c r="AJ25" i="5"/>
  <c r="AK25" i="5"/>
  <c r="AD26" i="5"/>
  <c r="AE26" i="5"/>
  <c r="AF26" i="5"/>
  <c r="AG26" i="5"/>
  <c r="AH26" i="5"/>
  <c r="AI26" i="5"/>
  <c r="AJ26" i="5"/>
  <c r="AK26" i="5"/>
  <c r="AD27" i="5"/>
  <c r="AE27" i="5"/>
  <c r="AF27" i="5"/>
  <c r="AG27" i="5"/>
  <c r="AH27" i="5"/>
  <c r="AI27" i="5"/>
  <c r="AJ27" i="5"/>
  <c r="AK27" i="5"/>
  <c r="AD28" i="5"/>
  <c r="AE28" i="5"/>
  <c r="AF28" i="5"/>
  <c r="AG28" i="5"/>
  <c r="AH28" i="5"/>
  <c r="AI28" i="5"/>
  <c r="AJ28" i="5"/>
  <c r="AK28" i="5"/>
  <c r="AD29" i="5"/>
  <c r="AE29" i="5"/>
  <c r="AF29" i="5"/>
  <c r="AG29" i="5"/>
  <c r="AH29" i="5"/>
  <c r="AI29" i="5"/>
  <c r="AJ29" i="5"/>
  <c r="AK29" i="5"/>
  <c r="AD30" i="5"/>
  <c r="AE30" i="5"/>
  <c r="AF30" i="5"/>
  <c r="AG30" i="5"/>
  <c r="AH30" i="5"/>
  <c r="AI30" i="5"/>
  <c r="AJ30" i="5"/>
  <c r="AK30" i="5"/>
  <c r="AD31" i="5"/>
  <c r="AE31" i="5"/>
  <c r="AF31" i="5"/>
  <c r="AG31" i="5"/>
  <c r="AH31" i="5"/>
  <c r="AI31" i="5"/>
  <c r="AJ31" i="5"/>
  <c r="AK31" i="5"/>
  <c r="AD32" i="5"/>
  <c r="AE32" i="5"/>
  <c r="AF32" i="5"/>
  <c r="AG32" i="5"/>
  <c r="AH32" i="5"/>
  <c r="AI32" i="5"/>
  <c r="AJ32" i="5"/>
  <c r="AK32" i="5"/>
  <c r="AD33" i="5"/>
  <c r="AE33" i="5"/>
  <c r="AF33" i="5"/>
  <c r="AG33" i="5"/>
  <c r="AH33" i="5"/>
  <c r="AI33" i="5"/>
  <c r="AJ33" i="5"/>
  <c r="AK33" i="5"/>
  <c r="AD34" i="5"/>
  <c r="AE34" i="5"/>
  <c r="AF34" i="5"/>
  <c r="AG34" i="5"/>
  <c r="AH34" i="5"/>
  <c r="AI34" i="5"/>
  <c r="AJ34" i="5"/>
  <c r="AK34" i="5"/>
  <c r="AD35" i="5"/>
  <c r="AE35" i="5"/>
  <c r="AF35" i="5"/>
  <c r="AG35" i="5"/>
  <c r="AH35" i="5"/>
  <c r="AI35" i="5"/>
  <c r="AJ35" i="5"/>
  <c r="AK35" i="5"/>
  <c r="AD36" i="5"/>
  <c r="AE36" i="5"/>
  <c r="AF36" i="5"/>
  <c r="AG36" i="5"/>
  <c r="AH36" i="5"/>
  <c r="AI36" i="5"/>
  <c r="AJ36" i="5"/>
  <c r="AK36" i="5"/>
  <c r="AD37" i="5"/>
  <c r="AE37" i="5"/>
  <c r="AF37" i="5"/>
  <c r="AG37" i="5"/>
  <c r="AH37" i="5"/>
  <c r="AI37" i="5"/>
  <c r="AJ37" i="5"/>
  <c r="AK37" i="5"/>
  <c r="AD38" i="5"/>
  <c r="AE38" i="5"/>
  <c r="AF38" i="5"/>
  <c r="AG38" i="5"/>
  <c r="AH38" i="5"/>
  <c r="AI38" i="5"/>
  <c r="AJ38" i="5"/>
  <c r="AK38" i="5"/>
  <c r="AD39" i="5"/>
  <c r="AE39" i="5"/>
  <c r="AF39" i="5"/>
  <c r="AG39" i="5"/>
  <c r="AH39" i="5"/>
  <c r="AI39" i="5"/>
  <c r="AJ39" i="5"/>
  <c r="AK39" i="5"/>
  <c r="AD40" i="5"/>
  <c r="AE40" i="5"/>
  <c r="AF40" i="5"/>
  <c r="AG40" i="5"/>
  <c r="AH40" i="5"/>
  <c r="AI40" i="5"/>
  <c r="AJ40" i="5"/>
  <c r="AK40" i="5"/>
  <c r="AD41" i="5"/>
  <c r="AE41" i="5"/>
  <c r="AF41" i="5"/>
  <c r="AG41" i="5"/>
  <c r="AH41" i="5"/>
  <c r="AI41" i="5"/>
  <c r="AJ41" i="5"/>
  <c r="AK41" i="5"/>
  <c r="AD42" i="5"/>
  <c r="AE42" i="5"/>
  <c r="AF42" i="5"/>
  <c r="AG42" i="5"/>
  <c r="AH42" i="5"/>
  <c r="AI42" i="5"/>
  <c r="AJ42" i="5"/>
  <c r="AK42" i="5"/>
  <c r="AD43" i="5"/>
  <c r="AE43" i="5"/>
  <c r="AF43" i="5"/>
  <c r="AG43" i="5"/>
  <c r="AH43" i="5"/>
  <c r="AI43" i="5"/>
  <c r="AJ43" i="5"/>
  <c r="AK43" i="5"/>
  <c r="AD44" i="5"/>
  <c r="AE44" i="5"/>
  <c r="AF44" i="5"/>
  <c r="AG44" i="5"/>
  <c r="AH44" i="5"/>
  <c r="AI44" i="5"/>
  <c r="AJ44" i="5"/>
  <c r="AK44" i="5"/>
  <c r="AD45" i="5"/>
  <c r="AE45" i="5"/>
  <c r="AF45" i="5"/>
  <c r="AG45" i="5"/>
  <c r="AH45" i="5"/>
  <c r="AI45" i="5"/>
  <c r="AJ45" i="5"/>
  <c r="AK45" i="5"/>
  <c r="AD46" i="5"/>
  <c r="AE46" i="5"/>
  <c r="AF46" i="5"/>
  <c r="AG46" i="5"/>
  <c r="AH46" i="5"/>
  <c r="AI46" i="5"/>
  <c r="AJ46" i="5"/>
  <c r="AK46" i="5"/>
  <c r="AD47" i="5"/>
  <c r="AE47" i="5"/>
  <c r="AF47" i="5"/>
  <c r="AG47" i="5"/>
  <c r="AH47" i="5"/>
  <c r="AI47" i="5"/>
  <c r="AJ47" i="5"/>
  <c r="AK47" i="5"/>
  <c r="AD48" i="5"/>
  <c r="AE48" i="5"/>
  <c r="AF48" i="5"/>
  <c r="AG48" i="5"/>
  <c r="AH48" i="5"/>
  <c r="AI48" i="5"/>
  <c r="AJ48" i="5"/>
  <c r="AK48" i="5"/>
  <c r="AD49" i="5"/>
  <c r="AE49" i="5"/>
  <c r="AF49" i="5"/>
  <c r="AG49" i="5"/>
  <c r="AH49" i="5"/>
  <c r="AI49" i="5"/>
  <c r="AJ49" i="5"/>
  <c r="AK49" i="5"/>
  <c r="AD50" i="5"/>
  <c r="AE50" i="5"/>
  <c r="AF50" i="5"/>
  <c r="AG50" i="5"/>
  <c r="AH50" i="5"/>
  <c r="AI50" i="5"/>
  <c r="AJ50" i="5"/>
  <c r="AK50" i="5"/>
  <c r="AD51" i="5"/>
  <c r="AE51" i="5"/>
  <c r="AF51" i="5"/>
  <c r="AG51" i="5"/>
  <c r="AH51" i="5"/>
  <c r="AI51" i="5"/>
  <c r="AJ51" i="5"/>
  <c r="AK51" i="5"/>
  <c r="AD52" i="5"/>
  <c r="AE52" i="5"/>
  <c r="AF52" i="5"/>
  <c r="AG52" i="5"/>
  <c r="AH52" i="5"/>
  <c r="AI52" i="5"/>
  <c r="AJ52" i="5"/>
  <c r="AK52" i="5"/>
  <c r="AD53" i="5"/>
  <c r="AE53" i="5"/>
  <c r="AF53" i="5"/>
  <c r="AG53" i="5"/>
  <c r="AH53" i="5"/>
  <c r="AI53" i="5"/>
  <c r="AJ53" i="5"/>
  <c r="AK53" i="5"/>
  <c r="AD54" i="5"/>
  <c r="AE54" i="5"/>
  <c r="AF54" i="5"/>
  <c r="AG54" i="5"/>
  <c r="AH54" i="5"/>
  <c r="AI54" i="5"/>
  <c r="AJ54" i="5"/>
  <c r="AK54" i="5"/>
  <c r="AD55" i="5"/>
  <c r="AE55" i="5"/>
  <c r="AF55" i="5"/>
  <c r="AG55" i="5"/>
  <c r="AH55" i="5"/>
  <c r="AI55" i="5"/>
  <c r="AJ55" i="5"/>
  <c r="AK55" i="5"/>
  <c r="AD56" i="5"/>
  <c r="AE56" i="5"/>
  <c r="AF56" i="5"/>
  <c r="AG56" i="5"/>
  <c r="AH56" i="5"/>
  <c r="AI56" i="5"/>
  <c r="AJ56" i="5"/>
  <c r="AK56" i="5"/>
  <c r="AD57" i="5"/>
  <c r="AE57" i="5"/>
  <c r="AF57" i="5"/>
  <c r="AG57" i="5"/>
  <c r="AH57" i="5"/>
  <c r="AI57" i="5"/>
  <c r="AJ57" i="5"/>
  <c r="AK57" i="5"/>
  <c r="AD58" i="5"/>
  <c r="AE58" i="5"/>
  <c r="AF58" i="5"/>
  <c r="AG58" i="5"/>
  <c r="AH58" i="5"/>
  <c r="AI58" i="5"/>
  <c r="AJ58" i="5"/>
  <c r="AK58" i="5"/>
  <c r="AD59" i="5"/>
  <c r="AE59" i="5"/>
  <c r="AF59" i="5"/>
  <c r="AG59" i="5"/>
  <c r="AH59" i="5"/>
  <c r="AI59" i="5"/>
  <c r="AJ59" i="5"/>
  <c r="AK59" i="5"/>
  <c r="AD60" i="5"/>
  <c r="AE60" i="5"/>
  <c r="AF60" i="5"/>
  <c r="AG60" i="5"/>
  <c r="AH60" i="5"/>
  <c r="AI60" i="5"/>
  <c r="AJ60" i="5"/>
  <c r="AK60" i="5"/>
  <c r="AD61" i="5"/>
  <c r="AE61" i="5"/>
  <c r="AF61" i="5"/>
  <c r="AG61" i="5"/>
  <c r="AH61" i="5"/>
  <c r="AI61" i="5"/>
  <c r="AJ61" i="5"/>
  <c r="AK61" i="5"/>
  <c r="AD62" i="5"/>
  <c r="AE62" i="5"/>
  <c r="AF62" i="5"/>
  <c r="AG62" i="5"/>
  <c r="AH62" i="5"/>
  <c r="AI62" i="5"/>
  <c r="AJ62" i="5"/>
  <c r="AK62" i="5"/>
  <c r="AD63" i="5"/>
  <c r="AE63" i="5"/>
  <c r="AF63" i="5"/>
  <c r="AG63" i="5"/>
  <c r="AH63" i="5"/>
  <c r="AI63" i="5"/>
  <c r="AJ63" i="5"/>
  <c r="AK63" i="5"/>
  <c r="AD64" i="5"/>
  <c r="AE64" i="5"/>
  <c r="AF64" i="5"/>
  <c r="AG64" i="5"/>
  <c r="AH64" i="5"/>
  <c r="AI64" i="5"/>
  <c r="AJ64" i="5"/>
  <c r="AK64" i="5"/>
  <c r="AD65" i="5"/>
  <c r="AE65" i="5"/>
  <c r="AF65" i="5"/>
  <c r="AG65" i="5"/>
  <c r="AH65" i="5"/>
  <c r="AI65" i="5"/>
  <c r="AJ65" i="5"/>
  <c r="AK65" i="5"/>
  <c r="AD66" i="5"/>
  <c r="AE66" i="5"/>
  <c r="AF66" i="5"/>
  <c r="AG66" i="5"/>
  <c r="AH66" i="5"/>
  <c r="AI66" i="5"/>
  <c r="AJ66" i="5"/>
  <c r="AK66" i="5"/>
  <c r="AD67" i="5"/>
  <c r="AE67" i="5"/>
  <c r="AF67" i="5"/>
  <c r="AG67" i="5"/>
  <c r="AH67" i="5"/>
  <c r="AI67" i="5"/>
  <c r="AJ67" i="5"/>
  <c r="AK67" i="5"/>
  <c r="AD68" i="5"/>
  <c r="AE68" i="5"/>
  <c r="AF68" i="5"/>
  <c r="AG68" i="5"/>
  <c r="AH68" i="5"/>
  <c r="AI68" i="5"/>
  <c r="AJ68" i="5"/>
  <c r="AK68" i="5"/>
  <c r="AD69" i="5"/>
  <c r="AE69" i="5"/>
  <c r="AF69" i="5"/>
  <c r="AG69" i="5"/>
  <c r="AH69" i="5"/>
  <c r="AI69" i="5"/>
  <c r="AJ69" i="5"/>
  <c r="AK69" i="5"/>
  <c r="AD70" i="5"/>
  <c r="AE70" i="5"/>
  <c r="AF70" i="5"/>
  <c r="AG70" i="5"/>
  <c r="AH70" i="5"/>
  <c r="AI70" i="5"/>
  <c r="AJ70" i="5"/>
  <c r="AK70" i="5"/>
  <c r="AD71" i="5"/>
  <c r="AE71" i="5"/>
  <c r="AF71" i="5"/>
  <c r="AG71" i="5"/>
  <c r="AH71" i="5"/>
  <c r="AI71" i="5"/>
  <c r="AJ71" i="5"/>
  <c r="AK71" i="5"/>
  <c r="AD72" i="5"/>
  <c r="AE72" i="5"/>
  <c r="AF72" i="5"/>
  <c r="AG72" i="5"/>
  <c r="AH72" i="5"/>
  <c r="AI72" i="5"/>
  <c r="AJ72" i="5"/>
  <c r="AK72" i="5"/>
  <c r="AD73" i="5"/>
  <c r="AE73" i="5"/>
  <c r="AF73" i="5"/>
  <c r="AG73" i="5"/>
  <c r="AH73" i="5"/>
  <c r="AI73" i="5"/>
  <c r="AJ73" i="5"/>
  <c r="AK73" i="5"/>
  <c r="AD74" i="5"/>
  <c r="AE74" i="5"/>
  <c r="AF74" i="5"/>
  <c r="AG74" i="5"/>
  <c r="AH74" i="5"/>
  <c r="AI74" i="5"/>
  <c r="AJ74" i="5"/>
  <c r="AK74" i="5"/>
  <c r="AD75" i="5"/>
  <c r="AE75" i="5"/>
  <c r="AF75" i="5"/>
  <c r="AG75" i="5"/>
  <c r="AH75" i="5"/>
  <c r="AI75" i="5"/>
  <c r="AJ75" i="5"/>
  <c r="AK75" i="5"/>
  <c r="AD76" i="5"/>
  <c r="AE76" i="5"/>
  <c r="AF76" i="5"/>
  <c r="AG76" i="5"/>
  <c r="AH76" i="5"/>
  <c r="AI76" i="5"/>
  <c r="AJ76" i="5"/>
  <c r="AK76" i="5"/>
  <c r="AD77" i="5"/>
  <c r="AE77" i="5"/>
  <c r="AF77" i="5"/>
  <c r="AG77" i="5"/>
  <c r="AH77" i="5"/>
  <c r="AI77" i="5"/>
  <c r="AJ77" i="5"/>
  <c r="AK77" i="5"/>
  <c r="AD78" i="5"/>
  <c r="AE78" i="5"/>
  <c r="AF78" i="5"/>
  <c r="AG78" i="5"/>
  <c r="AH78" i="5"/>
  <c r="AI78" i="5"/>
  <c r="AJ78" i="5"/>
  <c r="AK78" i="5"/>
  <c r="AD79" i="5"/>
  <c r="AE79" i="5"/>
  <c r="AF79" i="5"/>
  <c r="AG79" i="5"/>
  <c r="AH79" i="5"/>
  <c r="AI79" i="5"/>
  <c r="AJ79" i="5"/>
  <c r="AK79" i="5"/>
  <c r="AD80" i="5"/>
  <c r="AE80" i="5"/>
  <c r="AF80" i="5"/>
  <c r="AG80" i="5"/>
  <c r="AH80" i="5"/>
  <c r="AI80" i="5"/>
  <c r="AJ80" i="5"/>
  <c r="AK80" i="5"/>
  <c r="AD81" i="5"/>
  <c r="AE81" i="5"/>
  <c r="AF81" i="5"/>
  <c r="AG81" i="5"/>
  <c r="AH81" i="5"/>
  <c r="AI81" i="5"/>
  <c r="AJ81" i="5"/>
  <c r="AK81" i="5"/>
  <c r="AD82" i="5"/>
  <c r="AE82" i="5"/>
  <c r="AF82" i="5"/>
  <c r="AG82" i="5"/>
  <c r="AH82" i="5"/>
  <c r="AI82" i="5"/>
  <c r="AJ82" i="5"/>
  <c r="AK82" i="5"/>
  <c r="AD83" i="5"/>
  <c r="AE83" i="5"/>
  <c r="AF83" i="5"/>
  <c r="AG83" i="5"/>
  <c r="AH83" i="5"/>
  <c r="AI83" i="5"/>
  <c r="AJ83" i="5"/>
  <c r="AK83" i="5"/>
  <c r="AD84" i="5"/>
  <c r="AE84" i="5"/>
  <c r="AF84" i="5"/>
  <c r="AG84" i="5"/>
  <c r="AH84" i="5"/>
  <c r="AI84" i="5"/>
  <c r="AJ84" i="5"/>
  <c r="AK84" i="5"/>
  <c r="AD85" i="5"/>
  <c r="AE85" i="5"/>
  <c r="AF85" i="5"/>
  <c r="AG85" i="5"/>
  <c r="AH85" i="5"/>
  <c r="AI85" i="5"/>
  <c r="AJ85" i="5"/>
  <c r="AK85" i="5"/>
  <c r="AD86" i="5"/>
  <c r="AE86" i="5"/>
  <c r="AF86" i="5"/>
  <c r="AG86" i="5"/>
  <c r="AH86" i="5"/>
  <c r="AI86" i="5"/>
  <c r="AJ86" i="5"/>
  <c r="AK86" i="5"/>
  <c r="AD87" i="5"/>
  <c r="AE87" i="5"/>
  <c r="AF87" i="5"/>
  <c r="AG87" i="5"/>
  <c r="AH87" i="5"/>
  <c r="AI87" i="5"/>
  <c r="AJ87" i="5"/>
  <c r="AK87" i="5"/>
  <c r="AD88" i="5"/>
  <c r="AE88" i="5"/>
  <c r="AF88" i="5"/>
  <c r="AG88" i="5"/>
  <c r="AH88" i="5"/>
  <c r="AI88" i="5"/>
  <c r="AJ88" i="5"/>
  <c r="AK88" i="5"/>
  <c r="AD89" i="5"/>
  <c r="AE89" i="5"/>
  <c r="AF89" i="5"/>
  <c r="AG89" i="5"/>
  <c r="AH89" i="5"/>
  <c r="AI89" i="5"/>
  <c r="AJ89" i="5"/>
  <c r="AK89" i="5"/>
  <c r="AD90" i="5"/>
  <c r="AE90" i="5"/>
  <c r="AF90" i="5"/>
  <c r="AG90" i="5"/>
  <c r="AH90" i="5"/>
  <c r="AI90" i="5"/>
  <c r="AJ90" i="5"/>
  <c r="AK90" i="5"/>
  <c r="AD91" i="5"/>
  <c r="AE91" i="5"/>
  <c r="AF91" i="5"/>
  <c r="AG91" i="5"/>
  <c r="AH91" i="5"/>
  <c r="AI91" i="5"/>
  <c r="AJ91" i="5"/>
  <c r="AK91" i="5"/>
  <c r="AD92" i="5"/>
  <c r="AE92" i="5"/>
  <c r="AF92" i="5"/>
  <c r="AG92" i="5"/>
  <c r="AH92" i="5"/>
  <c r="AI92" i="5"/>
  <c r="AJ92" i="5"/>
  <c r="AK92" i="5"/>
  <c r="AD93" i="5"/>
  <c r="AE93" i="5"/>
  <c r="AF93" i="5"/>
  <c r="AG93" i="5"/>
  <c r="AH93" i="5"/>
  <c r="AI93" i="5"/>
  <c r="AJ93" i="5"/>
  <c r="AK93" i="5"/>
  <c r="AD94" i="5"/>
  <c r="AE94" i="5"/>
  <c r="AF94" i="5"/>
  <c r="AG94" i="5"/>
  <c r="AH94" i="5"/>
  <c r="AI94" i="5"/>
  <c r="AJ94" i="5"/>
  <c r="AK94" i="5"/>
  <c r="AD95" i="5"/>
  <c r="AE95" i="5"/>
  <c r="AF95" i="5"/>
  <c r="AG95" i="5"/>
  <c r="AH95" i="5"/>
  <c r="AI95" i="5"/>
  <c r="AJ95" i="5"/>
  <c r="AK95" i="5"/>
  <c r="AD96" i="5"/>
  <c r="AE96" i="5"/>
  <c r="AF96" i="5"/>
  <c r="AG96" i="5"/>
  <c r="AH96" i="5"/>
  <c r="AI96" i="5"/>
  <c r="AJ96" i="5"/>
  <c r="AK96" i="5"/>
  <c r="AD97" i="5"/>
  <c r="AE97" i="5"/>
  <c r="AF97" i="5"/>
  <c r="AG97" i="5"/>
  <c r="AH97" i="5"/>
  <c r="AI97" i="5"/>
  <c r="AJ97" i="5"/>
  <c r="AK97" i="5"/>
  <c r="AD98" i="5"/>
  <c r="AE98" i="5"/>
  <c r="AF98" i="5"/>
  <c r="AG98" i="5"/>
  <c r="AH98" i="5"/>
  <c r="AI98" i="5"/>
  <c r="AJ98" i="5"/>
  <c r="AK98" i="5"/>
  <c r="AD99" i="5"/>
  <c r="AE99" i="5"/>
  <c r="AF99" i="5"/>
  <c r="AG99" i="5"/>
  <c r="AH99" i="5"/>
  <c r="AI99" i="5"/>
  <c r="AJ99" i="5"/>
  <c r="AK99" i="5"/>
  <c r="AD100" i="5"/>
  <c r="AE100" i="5"/>
  <c r="AF100" i="5"/>
  <c r="AG100" i="5"/>
  <c r="AH100" i="5"/>
  <c r="AI100" i="5"/>
  <c r="AJ100" i="5"/>
  <c r="AK100" i="5"/>
  <c r="AD101" i="5"/>
  <c r="AE101" i="5"/>
  <c r="AF101" i="5"/>
  <c r="AG101" i="5"/>
  <c r="AH101" i="5"/>
  <c r="AI101" i="5"/>
  <c r="AJ101" i="5"/>
  <c r="AK101" i="5"/>
  <c r="AD102" i="5"/>
  <c r="AE102" i="5"/>
  <c r="AF102" i="5"/>
  <c r="AG102" i="5"/>
  <c r="AH102" i="5"/>
  <c r="AI102" i="5"/>
  <c r="AJ102" i="5"/>
  <c r="AK102" i="5"/>
  <c r="AD103" i="5"/>
  <c r="AE103" i="5"/>
  <c r="AF103" i="5"/>
  <c r="AG103" i="5"/>
  <c r="AH103" i="5"/>
  <c r="AI103" i="5"/>
  <c r="AJ103" i="5"/>
  <c r="AK103" i="5"/>
  <c r="AD104" i="5"/>
  <c r="AE104" i="5"/>
  <c r="AF104" i="5"/>
  <c r="AG104" i="5"/>
  <c r="AH104" i="5"/>
  <c r="AI104" i="5"/>
  <c r="AJ104" i="5"/>
  <c r="AK104" i="5"/>
  <c r="AD105" i="5"/>
  <c r="AE105" i="5"/>
  <c r="AF105" i="5"/>
  <c r="AG105" i="5"/>
  <c r="AH105" i="5"/>
  <c r="AI105" i="5"/>
  <c r="AJ105" i="5"/>
  <c r="AK105" i="5"/>
  <c r="AD106" i="5"/>
  <c r="AE106" i="5"/>
  <c r="AF106" i="5"/>
  <c r="AG106" i="5"/>
  <c r="AH106" i="5"/>
  <c r="AI106" i="5"/>
  <c r="AJ106" i="5"/>
  <c r="AK106" i="5"/>
  <c r="AD107" i="5"/>
  <c r="AE107" i="5"/>
  <c r="AF107" i="5"/>
  <c r="AG107" i="5"/>
  <c r="AH107" i="5"/>
  <c r="AI107" i="5"/>
  <c r="AJ107" i="5"/>
  <c r="AK107" i="5"/>
  <c r="AD108" i="5"/>
  <c r="AE108" i="5"/>
  <c r="AF108" i="5"/>
  <c r="AG108" i="5"/>
  <c r="AH108" i="5"/>
  <c r="AI108" i="5"/>
  <c r="AJ108" i="5"/>
  <c r="AK108" i="5"/>
  <c r="AD109" i="5"/>
  <c r="AE109" i="5"/>
  <c r="AF109" i="5"/>
  <c r="AG109" i="5"/>
  <c r="AH109" i="5"/>
  <c r="AI109" i="5"/>
  <c r="AJ109" i="5"/>
  <c r="AK109" i="5"/>
  <c r="AD110" i="5"/>
  <c r="AE110" i="5"/>
  <c r="AF110" i="5"/>
  <c r="AG110" i="5"/>
  <c r="AH110" i="5"/>
  <c r="AI110" i="5"/>
  <c r="AJ110" i="5"/>
  <c r="AK110" i="5"/>
  <c r="AD111" i="5"/>
  <c r="AE111" i="5"/>
  <c r="AF111" i="5"/>
  <c r="AG111" i="5"/>
  <c r="AH111" i="5"/>
  <c r="AI111" i="5"/>
  <c r="AJ111" i="5"/>
  <c r="AK111" i="5"/>
  <c r="AD112" i="5"/>
  <c r="AE112" i="5"/>
  <c r="AF112" i="5"/>
  <c r="AG112" i="5"/>
  <c r="AH112" i="5"/>
  <c r="AI112" i="5"/>
  <c r="AJ112" i="5"/>
  <c r="AK112" i="5"/>
  <c r="AD113" i="5"/>
  <c r="AE113" i="5"/>
  <c r="AF113" i="5"/>
  <c r="AG113" i="5"/>
  <c r="AH113" i="5"/>
  <c r="AI113" i="5"/>
  <c r="AJ113" i="5"/>
  <c r="AK113" i="5"/>
  <c r="AD114" i="5"/>
  <c r="AE114" i="5"/>
  <c r="AF114" i="5"/>
  <c r="AG114" i="5"/>
  <c r="AH114" i="5"/>
  <c r="AI114" i="5"/>
  <c r="AJ114" i="5"/>
  <c r="AK114" i="5"/>
  <c r="AD115" i="5"/>
  <c r="AE115" i="5"/>
  <c r="AF115" i="5"/>
  <c r="AG115" i="5"/>
  <c r="AH115" i="5"/>
  <c r="AI115" i="5"/>
  <c r="AJ115" i="5"/>
  <c r="AK115" i="5"/>
  <c r="AD116" i="5"/>
  <c r="AE116" i="5"/>
  <c r="AF116" i="5"/>
  <c r="AG116" i="5"/>
  <c r="AH116" i="5"/>
  <c r="AI116" i="5"/>
  <c r="AJ116" i="5"/>
  <c r="AK116" i="5"/>
  <c r="AD117" i="5"/>
  <c r="AE117" i="5"/>
  <c r="AF117" i="5"/>
  <c r="AG117" i="5"/>
  <c r="AH117" i="5"/>
  <c r="AI117" i="5"/>
  <c r="AJ117" i="5"/>
  <c r="AK117" i="5"/>
  <c r="AD118" i="5"/>
  <c r="AE118" i="5"/>
  <c r="AF118" i="5"/>
  <c r="AG118" i="5"/>
  <c r="AH118" i="5"/>
  <c r="AI118" i="5"/>
  <c r="AJ118" i="5"/>
  <c r="AK118" i="5"/>
  <c r="AD119" i="5"/>
  <c r="AE119" i="5"/>
  <c r="AF119" i="5"/>
  <c r="AG119" i="5"/>
  <c r="AH119" i="5"/>
  <c r="AI119" i="5"/>
  <c r="AJ119" i="5"/>
  <c r="AK119" i="5"/>
  <c r="AD120" i="5"/>
  <c r="AE120" i="5"/>
  <c r="AF120" i="5"/>
  <c r="AG120" i="5"/>
  <c r="AH120" i="5"/>
  <c r="AI120" i="5"/>
  <c r="AJ120" i="5"/>
  <c r="AK120" i="5"/>
  <c r="AD121" i="5"/>
  <c r="AE121" i="5"/>
  <c r="AF121" i="5"/>
  <c r="AG121" i="5"/>
  <c r="AH121" i="5"/>
  <c r="AI121" i="5"/>
  <c r="AJ121" i="5"/>
  <c r="AK121" i="5"/>
  <c r="AD122" i="5"/>
  <c r="AE122" i="5"/>
  <c r="AF122" i="5"/>
  <c r="AG122" i="5"/>
  <c r="AH122" i="5"/>
  <c r="AI122" i="5"/>
  <c r="AJ122" i="5"/>
  <c r="AK122" i="5"/>
  <c r="AD123" i="5"/>
  <c r="AE123" i="5"/>
  <c r="AF123" i="5"/>
  <c r="AG123" i="5"/>
  <c r="AH123" i="5"/>
  <c r="AI123" i="5"/>
  <c r="AJ123" i="5"/>
  <c r="AK123" i="5"/>
  <c r="AD124" i="5"/>
  <c r="AE124" i="5"/>
  <c r="AF124" i="5"/>
  <c r="AG124" i="5"/>
  <c r="AH124" i="5"/>
  <c r="AI124" i="5"/>
  <c r="AJ124" i="5"/>
  <c r="AK124" i="5"/>
  <c r="AD125" i="5"/>
  <c r="AE125" i="5"/>
  <c r="AF125" i="5"/>
  <c r="AG125" i="5"/>
  <c r="AH125" i="5"/>
  <c r="AI125" i="5"/>
  <c r="AJ125" i="5"/>
  <c r="AK125" i="5"/>
  <c r="AD126" i="5"/>
  <c r="AE126" i="5"/>
  <c r="AF126" i="5"/>
  <c r="AG126" i="5"/>
  <c r="AH126" i="5"/>
  <c r="AI126" i="5"/>
  <c r="AJ126" i="5"/>
  <c r="AK126" i="5"/>
  <c r="AD127" i="5"/>
  <c r="AE127" i="5"/>
  <c r="AF127" i="5"/>
  <c r="AG127" i="5"/>
  <c r="AH127" i="5"/>
  <c r="AI127" i="5"/>
  <c r="AJ127" i="5"/>
  <c r="AK127" i="5"/>
  <c r="AD128" i="5"/>
  <c r="AE128" i="5"/>
  <c r="AF128" i="5"/>
  <c r="AG128" i="5"/>
  <c r="AH128" i="5"/>
  <c r="AI128" i="5"/>
  <c r="AJ128" i="5"/>
  <c r="AK128" i="5"/>
  <c r="AD129" i="5"/>
  <c r="AE129" i="5"/>
  <c r="AF129" i="5"/>
  <c r="AG129" i="5"/>
  <c r="AH129" i="5"/>
  <c r="AI129" i="5"/>
  <c r="AJ129" i="5"/>
  <c r="AK129" i="5"/>
  <c r="AD130" i="5"/>
  <c r="AE130" i="5"/>
  <c r="AF130" i="5"/>
  <c r="AG130" i="5"/>
  <c r="AH130" i="5"/>
  <c r="AI130" i="5"/>
  <c r="AJ130" i="5"/>
  <c r="AK130" i="5"/>
  <c r="AD131" i="5"/>
  <c r="AE131" i="5"/>
  <c r="AF131" i="5"/>
  <c r="AG131" i="5"/>
  <c r="AH131" i="5"/>
  <c r="AI131" i="5"/>
  <c r="AJ131" i="5"/>
  <c r="AK131" i="5"/>
  <c r="AD132" i="5"/>
  <c r="AE132" i="5"/>
  <c r="AF132" i="5"/>
  <c r="AG132" i="5"/>
  <c r="AH132" i="5"/>
  <c r="AI132" i="5"/>
  <c r="AJ132" i="5"/>
  <c r="AK132" i="5"/>
  <c r="AD133" i="5"/>
  <c r="AE133" i="5"/>
  <c r="AF133" i="5"/>
  <c r="AG133" i="5"/>
  <c r="AH133" i="5"/>
  <c r="AI133" i="5"/>
  <c r="AJ133" i="5"/>
  <c r="AK133" i="5"/>
  <c r="AD134" i="5"/>
  <c r="AE134" i="5"/>
  <c r="AF134" i="5"/>
  <c r="AG134" i="5"/>
  <c r="AH134" i="5"/>
  <c r="AI134" i="5"/>
  <c r="AJ134" i="5"/>
  <c r="AK134" i="5"/>
  <c r="AD135" i="5"/>
  <c r="AE135" i="5"/>
  <c r="AF135" i="5"/>
  <c r="AG135" i="5"/>
  <c r="AH135" i="5"/>
  <c r="AI135" i="5"/>
  <c r="AJ135" i="5"/>
  <c r="AK135" i="5"/>
  <c r="AD136" i="5"/>
  <c r="AE136" i="5"/>
  <c r="AF136" i="5"/>
  <c r="AG136" i="5"/>
  <c r="AH136" i="5"/>
  <c r="AI136" i="5"/>
  <c r="AJ136" i="5"/>
  <c r="AK136" i="5"/>
  <c r="AD137" i="5"/>
  <c r="AE137" i="5"/>
  <c r="AF137" i="5"/>
  <c r="AG137" i="5"/>
  <c r="AH137" i="5"/>
  <c r="AI137" i="5"/>
  <c r="AJ137" i="5"/>
  <c r="AK137" i="5"/>
  <c r="AD138" i="5"/>
  <c r="AE138" i="5"/>
  <c r="AF138" i="5"/>
  <c r="AG138" i="5"/>
  <c r="AH138" i="5"/>
  <c r="AI138" i="5"/>
  <c r="AJ138" i="5"/>
  <c r="AK138" i="5"/>
  <c r="AD139" i="5"/>
  <c r="AE139" i="5"/>
  <c r="AF139" i="5"/>
  <c r="AG139" i="5"/>
  <c r="AH139" i="5"/>
  <c r="AI139" i="5"/>
  <c r="AJ139" i="5"/>
  <c r="AK139" i="5"/>
  <c r="AD140" i="5"/>
  <c r="AE140" i="5"/>
  <c r="AF140" i="5"/>
  <c r="AG140" i="5"/>
  <c r="AH140" i="5"/>
  <c r="AI140" i="5"/>
  <c r="AJ140" i="5"/>
  <c r="AK140" i="5"/>
  <c r="AD141" i="5"/>
  <c r="AE141" i="5"/>
  <c r="AF141" i="5"/>
  <c r="AG141" i="5"/>
  <c r="AH141" i="5"/>
  <c r="AI141" i="5"/>
  <c r="AJ141" i="5"/>
  <c r="AK141" i="5"/>
  <c r="AD142" i="5"/>
  <c r="AE142" i="5"/>
  <c r="AF142" i="5"/>
  <c r="AG142" i="5"/>
  <c r="AH142" i="5"/>
  <c r="AI142" i="5"/>
  <c r="AJ142" i="5"/>
  <c r="AK142" i="5"/>
  <c r="AD143" i="5"/>
  <c r="AE143" i="5"/>
  <c r="AF143" i="5"/>
  <c r="AG143" i="5"/>
  <c r="AH143" i="5"/>
  <c r="AI143" i="5"/>
  <c r="AJ143" i="5"/>
  <c r="AK143" i="5"/>
  <c r="AD144" i="5"/>
  <c r="AE144" i="5"/>
  <c r="AF144" i="5"/>
  <c r="AG144" i="5"/>
  <c r="AH144" i="5"/>
  <c r="AI144" i="5"/>
  <c r="AJ144" i="5"/>
  <c r="AK144" i="5"/>
  <c r="AD145" i="5"/>
  <c r="AE145" i="5"/>
  <c r="AF145" i="5"/>
  <c r="AG145" i="5"/>
  <c r="AH145" i="5"/>
  <c r="AI145" i="5"/>
  <c r="AJ145" i="5"/>
  <c r="AK145" i="5"/>
  <c r="AD146" i="5"/>
  <c r="AE146" i="5"/>
  <c r="AF146" i="5"/>
  <c r="AG146" i="5"/>
  <c r="AH146" i="5"/>
  <c r="AI146" i="5"/>
  <c r="AJ146" i="5"/>
  <c r="AK146" i="5"/>
  <c r="AD147" i="5"/>
  <c r="AE147" i="5"/>
  <c r="AF147" i="5"/>
  <c r="AG147" i="5"/>
  <c r="AH147" i="5"/>
  <c r="AI147" i="5"/>
  <c r="AJ147" i="5"/>
  <c r="AK147" i="5"/>
  <c r="AD148" i="5"/>
  <c r="AE148" i="5"/>
  <c r="AF148" i="5"/>
  <c r="AG148" i="5"/>
  <c r="AH148" i="5"/>
  <c r="AI148" i="5"/>
  <c r="AJ148" i="5"/>
  <c r="AK148" i="5"/>
  <c r="AD149" i="5"/>
  <c r="AE149" i="5"/>
  <c r="AF149" i="5"/>
  <c r="AG149" i="5"/>
  <c r="AH149" i="5"/>
  <c r="AI149" i="5"/>
  <c r="AJ149" i="5"/>
  <c r="AK149" i="5"/>
  <c r="AD150" i="5"/>
  <c r="AE150" i="5"/>
  <c r="AF150" i="5"/>
  <c r="AG150" i="5"/>
  <c r="AH150" i="5"/>
  <c r="AI150" i="5"/>
  <c r="AJ150" i="5"/>
  <c r="AK150" i="5"/>
  <c r="AD151" i="5"/>
  <c r="AE151" i="5"/>
  <c r="AF151" i="5"/>
  <c r="AG151" i="5"/>
  <c r="AH151" i="5"/>
  <c r="AI151" i="5"/>
  <c r="AJ151" i="5"/>
  <c r="AK151" i="5"/>
  <c r="AD152" i="5"/>
  <c r="AE152" i="5"/>
  <c r="AF152" i="5"/>
  <c r="AG152" i="5"/>
  <c r="AH152" i="5"/>
  <c r="AI152" i="5"/>
  <c r="AJ152" i="5"/>
  <c r="AK152" i="5"/>
  <c r="AD153" i="5"/>
  <c r="AE153" i="5"/>
  <c r="AF153" i="5"/>
  <c r="AG153" i="5"/>
  <c r="AH153" i="5"/>
  <c r="AI153" i="5"/>
  <c r="AJ153" i="5"/>
  <c r="AK153" i="5"/>
  <c r="AD154" i="5"/>
  <c r="AE154" i="5"/>
  <c r="AF154" i="5"/>
  <c r="AG154" i="5"/>
  <c r="AH154" i="5"/>
  <c r="AI154" i="5"/>
  <c r="AJ154" i="5"/>
  <c r="AK154" i="5"/>
  <c r="AD155" i="5"/>
  <c r="AE155" i="5"/>
  <c r="AF155" i="5"/>
  <c r="AG155" i="5"/>
  <c r="AH155" i="5"/>
  <c r="AI155" i="5"/>
  <c r="AJ155" i="5"/>
  <c r="AK155" i="5"/>
  <c r="AD156" i="5"/>
  <c r="AE156" i="5"/>
  <c r="AF156" i="5"/>
  <c r="AG156" i="5"/>
  <c r="AH156" i="5"/>
  <c r="AI156" i="5"/>
  <c r="AJ156" i="5"/>
  <c r="AK156" i="5"/>
  <c r="AD157" i="5"/>
  <c r="AE157" i="5"/>
  <c r="AF157" i="5"/>
  <c r="AG157" i="5"/>
  <c r="AH157" i="5"/>
  <c r="AI157" i="5"/>
  <c r="AJ157" i="5"/>
  <c r="AK157" i="5"/>
  <c r="AD158" i="5"/>
  <c r="AE158" i="5"/>
  <c r="AF158" i="5"/>
  <c r="AG158" i="5"/>
  <c r="AH158" i="5"/>
  <c r="AI158" i="5"/>
  <c r="AJ158" i="5"/>
  <c r="AK158" i="5"/>
  <c r="AD159" i="5"/>
  <c r="AE159" i="5"/>
  <c r="AF159" i="5"/>
  <c r="AG159" i="5"/>
  <c r="AH159" i="5"/>
  <c r="AI159" i="5"/>
  <c r="AJ159" i="5"/>
  <c r="AK159" i="5"/>
  <c r="AD160" i="5"/>
  <c r="AE160" i="5"/>
  <c r="AF160" i="5"/>
  <c r="AG160" i="5"/>
  <c r="AH160" i="5"/>
  <c r="AI160" i="5"/>
  <c r="AJ160" i="5"/>
  <c r="AK160" i="5"/>
  <c r="AD161" i="5"/>
  <c r="AE161" i="5"/>
  <c r="AF161" i="5"/>
  <c r="AG161" i="5"/>
  <c r="AH161" i="5"/>
  <c r="AI161" i="5"/>
  <c r="AJ161" i="5"/>
  <c r="AK161" i="5"/>
  <c r="AD162" i="5"/>
  <c r="AE162" i="5"/>
  <c r="AF162" i="5"/>
  <c r="AG162" i="5"/>
  <c r="AH162" i="5"/>
  <c r="AI162" i="5"/>
  <c r="AJ162" i="5"/>
  <c r="AK162" i="5"/>
  <c r="AD163" i="5"/>
  <c r="AE163" i="5"/>
  <c r="AF163" i="5"/>
  <c r="AG163" i="5"/>
  <c r="AH163" i="5"/>
  <c r="AI163" i="5"/>
  <c r="AJ163" i="5"/>
  <c r="AK163" i="5"/>
  <c r="AD164" i="5"/>
  <c r="AE164" i="5"/>
  <c r="AF164" i="5"/>
  <c r="AG164" i="5"/>
  <c r="AH164" i="5"/>
  <c r="AI164" i="5"/>
  <c r="AJ164" i="5"/>
  <c r="AK164" i="5"/>
  <c r="AD165" i="5"/>
  <c r="AE165" i="5"/>
  <c r="AF165" i="5"/>
  <c r="AG165" i="5"/>
  <c r="AH165" i="5"/>
  <c r="AI165" i="5"/>
  <c r="AJ165" i="5"/>
  <c r="AK165" i="5"/>
  <c r="AD166" i="5"/>
  <c r="AE166" i="5"/>
  <c r="AF166" i="5"/>
  <c r="AG166" i="5"/>
  <c r="AH166" i="5"/>
  <c r="AI166" i="5"/>
  <c r="AJ166" i="5"/>
  <c r="AK166" i="5"/>
  <c r="AD167" i="5"/>
  <c r="AE167" i="5"/>
  <c r="AF167" i="5"/>
  <c r="AG167" i="5"/>
  <c r="AH167" i="5"/>
  <c r="AI167" i="5"/>
  <c r="AJ167" i="5"/>
  <c r="AK167" i="5"/>
  <c r="AD168" i="5"/>
  <c r="AE168" i="5"/>
  <c r="AF168" i="5"/>
  <c r="AG168" i="5"/>
  <c r="AH168" i="5"/>
  <c r="AI168" i="5"/>
  <c r="AJ168" i="5"/>
  <c r="AK168" i="5"/>
  <c r="AD169" i="5"/>
  <c r="AE169" i="5"/>
  <c r="AF169" i="5"/>
  <c r="AG169" i="5"/>
  <c r="AH169" i="5"/>
  <c r="AI169" i="5"/>
  <c r="AJ169" i="5"/>
  <c r="AK169" i="5"/>
  <c r="AD170" i="5"/>
  <c r="AE170" i="5"/>
  <c r="AF170" i="5"/>
  <c r="AG170" i="5"/>
  <c r="AH170" i="5"/>
  <c r="AI170" i="5"/>
  <c r="AJ170" i="5"/>
  <c r="AK170" i="5"/>
  <c r="AD171" i="5"/>
  <c r="AE171" i="5"/>
  <c r="AF171" i="5"/>
  <c r="AG171" i="5"/>
  <c r="AH171" i="5"/>
  <c r="AI171" i="5"/>
  <c r="AJ171" i="5"/>
  <c r="AK171" i="5"/>
  <c r="AD172" i="5"/>
  <c r="AE172" i="5"/>
  <c r="AF172" i="5"/>
  <c r="AG172" i="5"/>
  <c r="AH172" i="5"/>
  <c r="AI172" i="5"/>
  <c r="AJ172" i="5"/>
  <c r="AK172" i="5"/>
  <c r="AD173" i="5"/>
  <c r="AE173" i="5"/>
  <c r="AF173" i="5"/>
  <c r="AG173" i="5"/>
  <c r="AH173" i="5"/>
  <c r="AI173" i="5"/>
  <c r="AJ173" i="5"/>
  <c r="AK173" i="5"/>
  <c r="AD174" i="5"/>
  <c r="AE174" i="5"/>
  <c r="AF174" i="5"/>
  <c r="AG174" i="5"/>
  <c r="AH174" i="5"/>
  <c r="AI174" i="5"/>
  <c r="AJ174" i="5"/>
  <c r="AK174" i="5"/>
  <c r="AD175" i="5"/>
  <c r="AE175" i="5"/>
  <c r="AF175" i="5"/>
  <c r="AG175" i="5"/>
  <c r="AH175" i="5"/>
  <c r="AI175" i="5"/>
  <c r="AJ175" i="5"/>
  <c r="AK175" i="5"/>
  <c r="AD176" i="5"/>
  <c r="AE176" i="5"/>
  <c r="AF176" i="5"/>
  <c r="AG176" i="5"/>
  <c r="AH176" i="5"/>
  <c r="AI176" i="5"/>
  <c r="AJ176" i="5"/>
  <c r="AK176" i="5"/>
  <c r="AD177" i="5"/>
  <c r="AE177" i="5"/>
  <c r="AF177" i="5"/>
  <c r="AG177" i="5"/>
  <c r="AH177" i="5"/>
  <c r="AI177" i="5"/>
  <c r="AJ177" i="5"/>
  <c r="AK177" i="5"/>
  <c r="AD178" i="5"/>
  <c r="AE178" i="5"/>
  <c r="AF178" i="5"/>
  <c r="AG178" i="5"/>
  <c r="AH178" i="5"/>
  <c r="AI178" i="5"/>
  <c r="AJ178" i="5"/>
  <c r="AK178" i="5"/>
  <c r="AD179" i="5"/>
  <c r="AE179" i="5"/>
  <c r="AF179" i="5"/>
  <c r="AG179" i="5"/>
  <c r="AH179" i="5"/>
  <c r="AI179" i="5"/>
  <c r="AJ179" i="5"/>
  <c r="AK179" i="5"/>
  <c r="AD180" i="5"/>
  <c r="AE180" i="5"/>
  <c r="AF180" i="5"/>
  <c r="AG180" i="5"/>
  <c r="AH180" i="5"/>
  <c r="AI180" i="5"/>
  <c r="AJ180" i="5"/>
  <c r="AK180" i="5"/>
  <c r="AD181" i="5"/>
  <c r="AE181" i="5"/>
  <c r="AF181" i="5"/>
  <c r="AG181" i="5"/>
  <c r="AH181" i="5"/>
  <c r="AI181" i="5"/>
  <c r="AJ181" i="5"/>
  <c r="AK181" i="5"/>
  <c r="AD182" i="5"/>
  <c r="AE182" i="5"/>
  <c r="AF182" i="5"/>
  <c r="AG182" i="5"/>
  <c r="AH182" i="5"/>
  <c r="AI182" i="5"/>
  <c r="AJ182" i="5"/>
  <c r="AK182" i="5"/>
  <c r="AD183" i="5"/>
  <c r="AE183" i="5"/>
  <c r="AF183" i="5"/>
  <c r="AG183" i="5"/>
  <c r="AH183" i="5"/>
  <c r="AI183" i="5"/>
  <c r="AJ183" i="5"/>
  <c r="AK183" i="5"/>
  <c r="AD184" i="5"/>
  <c r="AE184" i="5"/>
  <c r="AF184" i="5"/>
  <c r="AG184" i="5"/>
  <c r="AH184" i="5"/>
  <c r="AI184" i="5"/>
  <c r="AJ184" i="5"/>
  <c r="AK184" i="5"/>
  <c r="AD185" i="5"/>
  <c r="AE185" i="5"/>
  <c r="AF185" i="5"/>
  <c r="AG185" i="5"/>
  <c r="AH185" i="5"/>
  <c r="AI185" i="5"/>
  <c r="AJ185" i="5"/>
  <c r="AK185" i="5"/>
  <c r="AD186" i="5"/>
  <c r="AE186" i="5"/>
  <c r="AF186" i="5"/>
  <c r="AG186" i="5"/>
  <c r="AH186" i="5"/>
  <c r="AI186" i="5"/>
  <c r="AJ186" i="5"/>
  <c r="AK186" i="5"/>
  <c r="AD187" i="5"/>
  <c r="AE187" i="5"/>
  <c r="AF187" i="5"/>
  <c r="AG187" i="5"/>
  <c r="AH187" i="5"/>
  <c r="AI187" i="5"/>
  <c r="AJ187" i="5"/>
  <c r="AK187" i="5"/>
  <c r="AD188" i="5"/>
  <c r="AE188" i="5"/>
  <c r="AF188" i="5"/>
  <c r="AG188" i="5"/>
  <c r="AH188" i="5"/>
  <c r="AI188" i="5"/>
  <c r="AJ188" i="5"/>
  <c r="AK188" i="5"/>
  <c r="AD189" i="5"/>
  <c r="AE189" i="5"/>
  <c r="AF189" i="5"/>
  <c r="AG189" i="5"/>
  <c r="AH189" i="5"/>
  <c r="AI189" i="5"/>
  <c r="AJ189" i="5"/>
  <c r="AK189" i="5"/>
  <c r="AD190" i="5"/>
  <c r="AE190" i="5"/>
  <c r="AF190" i="5"/>
  <c r="AG190" i="5"/>
  <c r="AH190" i="5"/>
  <c r="AI190" i="5"/>
  <c r="AJ190" i="5"/>
  <c r="AK190" i="5"/>
  <c r="AD191" i="5"/>
  <c r="AE191" i="5"/>
  <c r="AF191" i="5"/>
  <c r="AG191" i="5"/>
  <c r="AH191" i="5"/>
  <c r="AI191" i="5"/>
  <c r="AJ191" i="5"/>
  <c r="AK191" i="5"/>
  <c r="AD192" i="5"/>
  <c r="AE192" i="5"/>
  <c r="AF192" i="5"/>
  <c r="AG192" i="5"/>
  <c r="AH192" i="5"/>
  <c r="AI192" i="5"/>
  <c r="AJ192" i="5"/>
  <c r="AK192" i="5"/>
  <c r="AD193" i="5"/>
  <c r="AE193" i="5"/>
  <c r="AF193" i="5"/>
  <c r="AG193" i="5"/>
  <c r="AH193" i="5"/>
  <c r="AI193" i="5"/>
  <c r="AJ193" i="5"/>
  <c r="AK193" i="5"/>
  <c r="AD194" i="5"/>
  <c r="AE194" i="5"/>
  <c r="AF194" i="5"/>
  <c r="AG194" i="5"/>
  <c r="AH194" i="5"/>
  <c r="AI194" i="5"/>
  <c r="AJ194" i="5"/>
  <c r="AK194" i="5"/>
  <c r="AD195" i="5"/>
  <c r="AE195" i="5"/>
  <c r="AF195" i="5"/>
  <c r="AG195" i="5"/>
  <c r="AH195" i="5"/>
  <c r="AI195" i="5"/>
  <c r="AJ195" i="5"/>
  <c r="AK195" i="5"/>
  <c r="AD196" i="5"/>
  <c r="AE196" i="5"/>
  <c r="AF196" i="5"/>
  <c r="AG196" i="5"/>
  <c r="AH196" i="5"/>
  <c r="AI196" i="5"/>
  <c r="AJ196" i="5"/>
  <c r="AK196" i="5"/>
  <c r="AD197" i="5"/>
  <c r="AE197" i="5"/>
  <c r="AF197" i="5"/>
  <c r="AG197" i="5"/>
  <c r="AH197" i="5"/>
  <c r="AI197" i="5"/>
  <c r="AJ197" i="5"/>
  <c r="AK197" i="5"/>
  <c r="AD198" i="5"/>
  <c r="AE198" i="5"/>
  <c r="AF198" i="5"/>
  <c r="AG198" i="5"/>
  <c r="AH198" i="5"/>
  <c r="AI198" i="5"/>
  <c r="AJ198" i="5"/>
  <c r="AK198" i="5"/>
  <c r="AD199" i="5"/>
  <c r="AE199" i="5"/>
  <c r="AF199" i="5"/>
  <c r="AG199" i="5"/>
  <c r="AH199" i="5"/>
  <c r="AI199" i="5"/>
  <c r="AJ199" i="5"/>
  <c r="AK199" i="5"/>
  <c r="AD200" i="5"/>
  <c r="AE200" i="5"/>
  <c r="AF200" i="5"/>
  <c r="AG200" i="5"/>
  <c r="AH200" i="5"/>
  <c r="AI200" i="5"/>
  <c r="AJ200" i="5"/>
  <c r="AK200" i="5"/>
  <c r="AD201" i="5"/>
  <c r="AE201" i="5"/>
  <c r="AF201" i="5"/>
  <c r="AG201" i="5"/>
  <c r="AH201" i="5"/>
  <c r="AI201" i="5"/>
  <c r="AJ201" i="5"/>
  <c r="AK201" i="5"/>
  <c r="AD202" i="5"/>
  <c r="AE202" i="5"/>
  <c r="AF202" i="5"/>
  <c r="AG202" i="5"/>
  <c r="AH202" i="5"/>
  <c r="AI202" i="5"/>
  <c r="AJ202" i="5"/>
  <c r="AK202" i="5"/>
  <c r="AD203" i="5"/>
  <c r="AE203" i="5"/>
  <c r="AF203" i="5"/>
  <c r="AG203" i="5"/>
  <c r="AH203" i="5"/>
  <c r="AI203" i="5"/>
  <c r="AJ203" i="5"/>
  <c r="AK203" i="5"/>
  <c r="AD204" i="5"/>
  <c r="AE204" i="5"/>
  <c r="AF204" i="5"/>
  <c r="AG204" i="5"/>
  <c r="AH204" i="5"/>
  <c r="AI204" i="5"/>
  <c r="AJ204" i="5"/>
  <c r="AK204" i="5"/>
  <c r="AD205" i="5"/>
  <c r="AE205" i="5"/>
  <c r="AF205" i="5"/>
  <c r="AG205" i="5"/>
  <c r="AH205" i="5"/>
  <c r="AI205" i="5"/>
  <c r="AJ205" i="5"/>
  <c r="AK205" i="5"/>
  <c r="AD206" i="5"/>
  <c r="AE206" i="5"/>
  <c r="AF206" i="5"/>
  <c r="AG206" i="5"/>
  <c r="AH206" i="5"/>
  <c r="AI206" i="5"/>
  <c r="AJ206" i="5"/>
  <c r="AK206" i="5"/>
  <c r="AD207" i="5"/>
  <c r="AE207" i="5"/>
  <c r="AF207" i="5"/>
  <c r="AG207" i="5"/>
  <c r="AH207" i="5"/>
  <c r="AI207" i="5"/>
  <c r="AJ207" i="5"/>
  <c r="AK207" i="5"/>
  <c r="AD208" i="5"/>
  <c r="AE208" i="5"/>
  <c r="AF208" i="5"/>
  <c r="AG208" i="5"/>
  <c r="AH208" i="5"/>
  <c r="AI208" i="5"/>
  <c r="AJ208" i="5"/>
  <c r="AK208" i="5"/>
  <c r="AD209" i="5"/>
  <c r="AE209" i="5"/>
  <c r="AF209" i="5"/>
  <c r="AG209" i="5"/>
  <c r="AH209" i="5"/>
  <c r="AI209" i="5"/>
  <c r="AJ209" i="5"/>
  <c r="AK209" i="5"/>
  <c r="AD210" i="5"/>
  <c r="AE210" i="5"/>
  <c r="AF210" i="5"/>
  <c r="AG210" i="5"/>
  <c r="AH210" i="5"/>
  <c r="AI210" i="5"/>
  <c r="AJ210" i="5"/>
  <c r="AK210" i="5"/>
  <c r="AD211" i="5"/>
  <c r="AE211" i="5"/>
  <c r="AF211" i="5"/>
  <c r="AG211" i="5"/>
  <c r="AH211" i="5"/>
  <c r="AI211" i="5"/>
  <c r="AJ211" i="5"/>
  <c r="AK211" i="5"/>
  <c r="AD212" i="5"/>
  <c r="AE212" i="5"/>
  <c r="AF212" i="5"/>
  <c r="AG212" i="5"/>
  <c r="AH212" i="5"/>
  <c r="AI212" i="5"/>
  <c r="AJ212" i="5"/>
  <c r="AK212" i="5"/>
  <c r="AD213" i="5"/>
  <c r="AE213" i="5"/>
  <c r="AF213" i="5"/>
  <c r="AG213" i="5"/>
  <c r="AH213" i="5"/>
  <c r="AI213" i="5"/>
  <c r="AJ213" i="5"/>
  <c r="AK213" i="5"/>
  <c r="AD214" i="5"/>
  <c r="AE214" i="5"/>
  <c r="AF214" i="5"/>
  <c r="AG214" i="5"/>
  <c r="AH214" i="5"/>
  <c r="AI214" i="5"/>
  <c r="AJ214" i="5"/>
  <c r="AK214" i="5"/>
  <c r="AD215" i="5"/>
  <c r="AE215" i="5"/>
  <c r="AF215" i="5"/>
  <c r="AG215" i="5"/>
  <c r="AH215" i="5"/>
  <c r="AI215" i="5"/>
  <c r="AJ215" i="5"/>
  <c r="AK215" i="5"/>
  <c r="AD216" i="5"/>
  <c r="AE216" i="5"/>
  <c r="AF216" i="5"/>
  <c r="AG216" i="5"/>
  <c r="AH216" i="5"/>
  <c r="AI216" i="5"/>
  <c r="AJ216" i="5"/>
  <c r="AK216" i="5"/>
  <c r="AD217" i="5"/>
  <c r="AE217" i="5"/>
  <c r="AF217" i="5"/>
  <c r="AG217" i="5"/>
  <c r="AH217" i="5"/>
  <c r="AI217" i="5"/>
  <c r="AJ217" i="5"/>
  <c r="AK217" i="5"/>
  <c r="AD218" i="5"/>
  <c r="AE218" i="5"/>
  <c r="AF218" i="5"/>
  <c r="AG218" i="5"/>
  <c r="AH218" i="5"/>
  <c r="AI218" i="5"/>
  <c r="AJ218" i="5"/>
  <c r="AK218" i="5"/>
  <c r="AD219" i="5"/>
  <c r="AE219" i="5"/>
  <c r="AF219" i="5"/>
  <c r="AG219" i="5"/>
  <c r="AH219" i="5"/>
  <c r="AI219" i="5"/>
  <c r="AJ219" i="5"/>
  <c r="AK219" i="5"/>
  <c r="AD220" i="5"/>
  <c r="AE220" i="5"/>
  <c r="AF220" i="5"/>
  <c r="AG220" i="5"/>
  <c r="AH220" i="5"/>
  <c r="AI220" i="5"/>
  <c r="AJ220" i="5"/>
  <c r="AK220" i="5"/>
  <c r="AD221" i="5"/>
  <c r="AE221" i="5"/>
  <c r="AF221" i="5"/>
  <c r="AG221" i="5"/>
  <c r="AH221" i="5"/>
  <c r="AI221" i="5"/>
  <c r="AJ221" i="5"/>
  <c r="AK221" i="5"/>
  <c r="AD222" i="5"/>
  <c r="AE222" i="5"/>
  <c r="AF222" i="5"/>
  <c r="AG222" i="5"/>
  <c r="AH222" i="5"/>
  <c r="AI222" i="5"/>
  <c r="AJ222" i="5"/>
  <c r="AK222" i="5"/>
  <c r="AD223" i="5"/>
  <c r="AE223" i="5"/>
  <c r="AF223" i="5"/>
  <c r="AG223" i="5"/>
  <c r="AH223" i="5"/>
  <c r="AI223" i="5"/>
  <c r="AJ223" i="5"/>
  <c r="AK223" i="5"/>
  <c r="AD224" i="5"/>
  <c r="AE224" i="5"/>
  <c r="AF224" i="5"/>
  <c r="AG224" i="5"/>
  <c r="AH224" i="5"/>
  <c r="AI224" i="5"/>
  <c r="AJ224" i="5"/>
  <c r="AK224" i="5"/>
  <c r="AD225" i="5"/>
  <c r="AE225" i="5"/>
  <c r="AF225" i="5"/>
  <c r="AG225" i="5"/>
  <c r="AH225" i="5"/>
  <c r="AI225" i="5"/>
  <c r="AJ225" i="5"/>
  <c r="AK225" i="5"/>
  <c r="AK18" i="5"/>
  <c r="AJ18" i="5"/>
  <c r="AI18" i="5"/>
  <c r="AH18" i="5"/>
  <c r="AG18" i="5"/>
  <c r="AF18" i="5"/>
  <c r="AE18" i="5"/>
  <c r="AD18" i="5"/>
  <c r="AA68" i="4" l="1"/>
  <c r="U98" i="4"/>
  <c r="X98" i="4"/>
  <c r="X61" i="4"/>
  <c r="X72" i="4"/>
  <c r="X92" i="4"/>
  <c r="X66" i="4"/>
  <c r="X33" i="4"/>
  <c r="U72" i="4"/>
  <c r="U92" i="4"/>
  <c r="X22" i="4"/>
  <c r="X48" i="4"/>
  <c r="X54" i="4"/>
  <c r="U22" i="4"/>
  <c r="U48" i="4"/>
  <c r="U54" i="4"/>
  <c r="U66" i="4"/>
  <c r="U33" i="4"/>
  <c r="U61" i="4"/>
  <c r="AE17" i="5"/>
  <c r="AI17" i="5"/>
  <c r="AG17" i="5"/>
  <c r="AK17" i="5"/>
  <c r="AD17" i="5"/>
  <c r="AH17" i="5"/>
  <c r="AF17" i="5"/>
  <c r="AJ17" i="5"/>
  <c r="AC17" i="5"/>
  <c r="AL17" i="5" l="1"/>
  <c r="AA28" i="4" l="1"/>
  <c r="AD28" i="4" s="1"/>
  <c r="AA26" i="4"/>
  <c r="AD26" i="4" s="1"/>
  <c r="AA27" i="4"/>
  <c r="AD27" i="4" s="1"/>
  <c r="AA88" i="4" l="1"/>
  <c r="AD88" i="4" s="1"/>
  <c r="AA37" i="4"/>
  <c r="AA39" i="4"/>
  <c r="AA41" i="4"/>
  <c r="AA35" i="4"/>
  <c r="AA38" i="4"/>
  <c r="AA40" i="4"/>
  <c r="L36" i="3" l="1"/>
  <c r="Q36" i="3" s="1"/>
  <c r="W24" i="3"/>
  <c r="W23" i="3"/>
  <c r="S24" i="3"/>
  <c r="S23" i="3"/>
  <c r="S22" i="3"/>
  <c r="W22" i="3" s="1"/>
  <c r="S21" i="3"/>
  <c r="W21" i="3" s="1"/>
  <c r="S20" i="3"/>
  <c r="W20" i="3" s="1"/>
  <c r="L24" i="3"/>
  <c r="L23" i="3"/>
  <c r="L22" i="3"/>
  <c r="L21" i="3"/>
  <c r="L20" i="3"/>
  <c r="G25" i="3"/>
  <c r="AA70" i="4" l="1"/>
  <c r="AD70" i="4" s="1"/>
  <c r="W25" i="3"/>
  <c r="S25" i="3"/>
  <c r="AA46" i="4"/>
  <c r="AA60" i="4"/>
  <c r="AD60" i="4" s="1"/>
  <c r="V226" i="5"/>
  <c r="AK226" i="5" l="1"/>
  <c r="AJ226" i="5"/>
  <c r="Z226" i="5"/>
  <c r="AC226" i="5"/>
  <c r="AD226" i="5"/>
  <c r="AE226" i="5"/>
  <c r="AF226" i="5"/>
  <c r="AG226" i="5"/>
  <c r="AH226" i="5"/>
  <c r="AI226" i="5"/>
  <c r="L14" i="3"/>
  <c r="B42" i="3" s="1"/>
  <c r="L42" i="3" s="1"/>
  <c r="AL226" i="5" l="1"/>
  <c r="R14" i="3"/>
  <c r="R12" i="3" s="1"/>
  <c r="R13" i="3" s="1"/>
  <c r="F30" i="3"/>
  <c r="R30" i="3" s="1"/>
  <c r="S226" i="5"/>
  <c r="AA71" i="4" l="1"/>
  <c r="AD71" i="4" s="1"/>
  <c r="U99" i="4"/>
  <c r="R93" i="4"/>
  <c r="AA91" i="4"/>
  <c r="AD91" i="4" s="1"/>
  <c r="AA47" i="4"/>
  <c r="AD47" i="4" s="1"/>
  <c r="AA21" i="4"/>
  <c r="AD21" i="4" s="1"/>
  <c r="AA97" i="4"/>
  <c r="AA96" i="4"/>
  <c r="AA90" i="4"/>
  <c r="AD90" i="4" s="1"/>
  <c r="AA85" i="4"/>
  <c r="AD85" i="4" s="1"/>
  <c r="AA83" i="4"/>
  <c r="AD83" i="4" s="1"/>
  <c r="AA82" i="4"/>
  <c r="AA81" i="4"/>
  <c r="AD81" i="4" s="1"/>
  <c r="AA80" i="4"/>
  <c r="AD80" i="4" s="1"/>
  <c r="AA79" i="4"/>
  <c r="AD79" i="4" s="1"/>
  <c r="AA78" i="4"/>
  <c r="AD78" i="4" s="1"/>
  <c r="AA69" i="4"/>
  <c r="AD69" i="4" s="1"/>
  <c r="AD68" i="4"/>
  <c r="AA65" i="4"/>
  <c r="AD65" i="4" s="1"/>
  <c r="AA64" i="4"/>
  <c r="AD64" i="4" s="1"/>
  <c r="AA63" i="4"/>
  <c r="AD63" i="4" s="1"/>
  <c r="AA59" i="4"/>
  <c r="AA58" i="4"/>
  <c r="AA57" i="4"/>
  <c r="AD57" i="4" s="1"/>
  <c r="AA56" i="4"/>
  <c r="AD56" i="4" s="1"/>
  <c r="AA53" i="4"/>
  <c r="AD53" i="4" s="1"/>
  <c r="AA52" i="4"/>
  <c r="AD52" i="4" s="1"/>
  <c r="AA51" i="4"/>
  <c r="AD51" i="4" s="1"/>
  <c r="AA50" i="4"/>
  <c r="AD50" i="4" s="1"/>
  <c r="AA45" i="4"/>
  <c r="AA44" i="4"/>
  <c r="AA43" i="4"/>
  <c r="AA42" i="4"/>
  <c r="AA32" i="4"/>
  <c r="AD32" i="4" s="1"/>
  <c r="AA31" i="4"/>
  <c r="AD31" i="4" s="1"/>
  <c r="AA30" i="4"/>
  <c r="AD30" i="4" s="1"/>
  <c r="AA29" i="4"/>
  <c r="AD29" i="4" s="1"/>
  <c r="AA25" i="4"/>
  <c r="AD25" i="4" s="1"/>
  <c r="AA24" i="4"/>
  <c r="AD24" i="4" s="1"/>
  <c r="AA20" i="4"/>
  <c r="AD20" i="4" s="1"/>
  <c r="AA19" i="4"/>
  <c r="AD19" i="4" s="1"/>
  <c r="AA18" i="4"/>
  <c r="AD18" i="4" s="1"/>
  <c r="AA17" i="4"/>
  <c r="AD17" i="4" s="1"/>
  <c r="J30" i="3" l="1"/>
  <c r="AD45" i="4"/>
  <c r="AD72" i="4"/>
  <c r="AD22" i="4"/>
  <c r="AD33" i="4"/>
  <c r="AD54" i="4"/>
  <c r="AD66" i="4"/>
  <c r="AD44" i="4"/>
  <c r="AA87" i="4"/>
  <c r="AA89" i="4"/>
  <c r="AD89" i="4" s="1"/>
  <c r="AA86" i="4"/>
  <c r="AD86" i="4" s="1"/>
  <c r="AD59" i="4"/>
  <c r="AD58" i="4"/>
  <c r="O99" i="4"/>
  <c r="O73" i="4"/>
  <c r="O75" i="4" s="1"/>
  <c r="X73" i="4"/>
  <c r="R73" i="4"/>
  <c r="R75" i="4" s="1"/>
  <c r="R100" i="4" s="1"/>
  <c r="AA61" i="4"/>
  <c r="U73" i="4"/>
  <c r="U75" i="4" s="1"/>
  <c r="AA48" i="4"/>
  <c r="AA22" i="4"/>
  <c r="AA66" i="4"/>
  <c r="AA54" i="4"/>
  <c r="AA72" i="4"/>
  <c r="AA33" i="4"/>
  <c r="AA98" i="4"/>
  <c r="AD48" i="4" l="1"/>
  <c r="AD61" i="4"/>
  <c r="AA84" i="4"/>
  <c r="AD84" i="4" s="1"/>
  <c r="AD92" i="4" s="1"/>
  <c r="V30" i="3"/>
  <c r="O100" i="4"/>
  <c r="U100" i="4"/>
  <c r="AD73" i="4" l="1"/>
  <c r="X75" i="4"/>
  <c r="AA75" i="4" s="1"/>
  <c r="AA92" i="4"/>
  <c r="AA73" i="4"/>
  <c r="AD74" i="4" l="1"/>
  <c r="AD75" i="4" s="1"/>
  <c r="AA93" i="4"/>
  <c r="AA94" i="4" l="1"/>
  <c r="X94" i="4" l="1"/>
  <c r="AD94" i="4"/>
  <c r="X99" i="4" l="1"/>
  <c r="AA99" i="4" s="1"/>
  <c r="AD99" i="4"/>
  <c r="AD100" i="4" s="1"/>
  <c r="Q42" i="3" l="1"/>
  <c r="V42" i="3" s="1"/>
  <c r="G13" i="11"/>
  <c r="Q13" i="11" s="1"/>
  <c r="X100" i="4"/>
  <c r="AA100" i="4" s="1"/>
  <c r="V17" i="9" l="1"/>
  <c r="V226" i="9"/>
</calcChain>
</file>

<file path=xl/sharedStrings.xml><?xml version="1.0" encoding="utf-8"?>
<sst xmlns="http://schemas.openxmlformats.org/spreadsheetml/2006/main" count="376" uniqueCount="236">
  <si>
    <t>Gemeinde:</t>
  </si>
  <si>
    <t>Einzelmaßnahme:</t>
  </si>
  <si>
    <t>Kostengegenüberstellung</t>
  </si>
  <si>
    <t>Summe Ausstattung</t>
  </si>
  <si>
    <t>Gesamt-
kosten</t>
  </si>
  <si>
    <t>Gesamt-
ausgaben</t>
  </si>
  <si>
    <t>nicht zu-wendungs-fähige
Ausgaben</t>
  </si>
  <si>
    <t>zuwen-dungsfä-hige Aus-gaben</t>
  </si>
  <si>
    <t>Summe Baukosten</t>
  </si>
  <si>
    <t xml:space="preserve">Summe allg. Baunebenkosten </t>
  </si>
  <si>
    <t>Summe zusätzliche BNK</t>
  </si>
  <si>
    <t>Gesamt</t>
  </si>
  <si>
    <t>Berechnung der Überschreitung der Förderobergrenze gemäß Flächenanteilen</t>
  </si>
  <si>
    <t>m²</t>
  </si>
  <si>
    <t>≙</t>
  </si>
  <si>
    <t>der Gesamtfläche</t>
  </si>
  <si>
    <t>Gesamtfläche</t>
  </si>
  <si>
    <t>Rechnungs-datum</t>
  </si>
  <si>
    <t>davon zuwendungsfähige Ausgaben
Kostenebenen lt. Kostenberechnung</t>
  </si>
  <si>
    <t>2)</t>
  </si>
  <si>
    <t>Hinweise:</t>
  </si>
  <si>
    <t>Gesamtmaßnahme:</t>
  </si>
  <si>
    <t>Sanierungsträger:</t>
  </si>
  <si>
    <t>1)</t>
  </si>
  <si>
    <t>3)</t>
  </si>
  <si>
    <t>4)</t>
  </si>
  <si>
    <t>lfd. Nr.</t>
  </si>
  <si>
    <r>
      <t>Gesamt</t>
    </r>
    <r>
      <rPr>
        <b/>
        <vertAlign val="superscript"/>
        <sz val="8"/>
        <rFont val="Arial"/>
        <family val="2"/>
      </rPr>
      <t xml:space="preserve"> 4)</t>
    </r>
  </si>
  <si>
    <r>
      <t xml:space="preserve">Zahldatum lt. Konto </t>
    </r>
    <r>
      <rPr>
        <vertAlign val="superscript"/>
        <sz val="8"/>
        <rFont val="Arial"/>
        <family val="2"/>
      </rPr>
      <t>1)</t>
    </r>
  </si>
  <si>
    <r>
      <t xml:space="preserve">Summe BNK </t>
    </r>
    <r>
      <rPr>
        <sz val="9"/>
        <rFont val="Arial"/>
        <family val="2"/>
      </rPr>
      <t>(nach Kappung)</t>
    </r>
  </si>
  <si>
    <r>
      <t xml:space="preserve">Gesamtkosten </t>
    </r>
    <r>
      <rPr>
        <sz val="9"/>
        <rFont val="Arial"/>
        <family val="2"/>
      </rPr>
      <t>(nach Abzug/Kappung)</t>
    </r>
  </si>
  <si>
    <t>Anzahl</t>
  </si>
  <si>
    <t>Ausgaben je Leuchte</t>
  </si>
  <si>
    <t>Ausgaben Beleuchtung je m²</t>
  </si>
  <si>
    <t>Gesamtfläche der Maßnahme in m²</t>
  </si>
  <si>
    <t>FOG gem. Anlage 9 je m²</t>
  </si>
  <si>
    <t>Gesamtausgaben Parkplatz</t>
  </si>
  <si>
    <t>Kostengruppe lt. Kostengegen-überstellung</t>
  </si>
  <si>
    <t>210 Herrichten</t>
  </si>
  <si>
    <t>Summe Herrichten</t>
  </si>
  <si>
    <t>500 Außenanlagen und Freiflächen</t>
  </si>
  <si>
    <t>Summe Außenanlagen und Freiflächen</t>
  </si>
  <si>
    <t>550 Technische Anlagen</t>
  </si>
  <si>
    <t>Summe Technische Anlagen</t>
  </si>
  <si>
    <t>560 Einbauten</t>
  </si>
  <si>
    <t>Summe Einbauten</t>
  </si>
  <si>
    <t>570 Vegetationsflächen</t>
  </si>
  <si>
    <t>Summe Vegetationsflächen</t>
  </si>
  <si>
    <t>Summe Sonstige Maßnahmen</t>
  </si>
  <si>
    <t>600 Ausstattung</t>
  </si>
  <si>
    <t>700 Allgemeine Baunebenkosten</t>
  </si>
  <si>
    <t>570 Vegetations-flächen</t>
  </si>
  <si>
    <t>210 
Herrichten</t>
  </si>
  <si>
    <t xml:space="preserve">500 
Außenan-lagen </t>
  </si>
  <si>
    <t>590 
sonstige Maßnahmen</t>
  </si>
  <si>
    <t>700
BNK zusätzlich</t>
  </si>
  <si>
    <t>Zahlungs-empfänger</t>
  </si>
  <si>
    <t>700 zusätzliche Baunebenkosten</t>
  </si>
  <si>
    <t>211 Sicherungsmaßnahmen</t>
  </si>
  <si>
    <t>212 Abbruchmaßnahmen</t>
  </si>
  <si>
    <t>213 Altlastenbeseitigung</t>
  </si>
  <si>
    <t>214 Geländeoberfläche</t>
  </si>
  <si>
    <t>510 Erdbau</t>
  </si>
  <si>
    <t>520 Gründung / Unterbau</t>
  </si>
  <si>
    <t>530 Oberbau / Deckschichten (ohne Stellplätze)</t>
  </si>
  <si>
    <t>534 Stellplätze</t>
  </si>
  <si>
    <t>541 Einfriedungen</t>
  </si>
  <si>
    <t>543 Wandkonstruktionen</t>
  </si>
  <si>
    <t>544 Rampen, Treppen, Tribünen</t>
  </si>
  <si>
    <t>546 Stege, kleine Brücken</t>
  </si>
  <si>
    <t>549 Sonstiges</t>
  </si>
  <si>
    <t>551 Regenwasserkanal</t>
  </si>
  <si>
    <t>551 Straßenentwässerung</t>
  </si>
  <si>
    <t>551 Schmutzwasserkanal</t>
  </si>
  <si>
    <t>551 Mischwasserkanal</t>
  </si>
  <si>
    <t>552 Trinkwasserversorgung</t>
  </si>
  <si>
    <t>553 Erdgasversorgung</t>
  </si>
  <si>
    <t>554 Fernwärmeversorgung</t>
  </si>
  <si>
    <t>556 Stromversorgung (ohne Beleuchtung)</t>
  </si>
  <si>
    <t>556 Straßen- und Wegebeleuchtung (ohne Leuchten)</t>
  </si>
  <si>
    <t>556 Leuchten</t>
  </si>
  <si>
    <t>557 Kommunikationsanlagen</t>
  </si>
  <si>
    <t>559 Sonstiges</t>
  </si>
  <si>
    <t>561 Allgemeine Einbauten</t>
  </si>
  <si>
    <t>562 Sport- und Spielanlagen</t>
  </si>
  <si>
    <t>563 Orientierungs- und Infosysteme</t>
  </si>
  <si>
    <t>569 Sonstiges</t>
  </si>
  <si>
    <t>571 Bodenbearbeitung</t>
  </si>
  <si>
    <t>572 Sicherungsbauweisen</t>
  </si>
  <si>
    <t>573 Pflanzflächen</t>
  </si>
  <si>
    <t>574 Rasen- und Saatflächen</t>
  </si>
  <si>
    <t>579 Sonstiges</t>
  </si>
  <si>
    <t>591 Baustelleneinrichtung</t>
  </si>
  <si>
    <t>599 Sonstiges</t>
  </si>
  <si>
    <t>610 Allgemeine Ausstattung</t>
  </si>
  <si>
    <t>641 Kunstobjekte</t>
  </si>
  <si>
    <t>643 Künstlerische Gestaltung der Außenanlagen</t>
  </si>
  <si>
    <t>690 Schilder, Wegweiser</t>
  </si>
  <si>
    <t>690 Verkehrszeichen, Markierungen</t>
  </si>
  <si>
    <t>690 Sonstiges</t>
  </si>
  <si>
    <t>713 Plattendruckversuche</t>
  </si>
  <si>
    <t>714 SiGeKo</t>
  </si>
  <si>
    <t>721 Untersuchungen</t>
  </si>
  <si>
    <t>732 Planung Freianlagen</t>
  </si>
  <si>
    <t>733 Planung Ingenieurbauwerke</t>
  </si>
  <si>
    <t>734 Planung Verkehrsanlagen</t>
  </si>
  <si>
    <t>742 Planung Technische Ausrüstung</t>
  </si>
  <si>
    <t>745 Entwurfsvermessung</t>
  </si>
  <si>
    <t>750 Künstlerische Leistungen</t>
  </si>
  <si>
    <t>761 Gutachten und Beratung</t>
  </si>
  <si>
    <t>766 Versicherung</t>
  </si>
  <si>
    <t>791 Bestandsdokumentation</t>
  </si>
  <si>
    <t>769 Sonstige Baunebenkosten</t>
  </si>
  <si>
    <t>721 Untersuchungen Bodendenkmale</t>
  </si>
  <si>
    <t>721 Beweissicherung</t>
  </si>
  <si>
    <t>Baukosten</t>
  </si>
  <si>
    <t>Baunebenkosten (BNK)</t>
  </si>
  <si>
    <t>551 Regenwasserhausanschlüsse</t>
  </si>
  <si>
    <t>Nicht zuwen-dungsfähige Ausgaben</t>
  </si>
  <si>
    <t>Max. zuwen-dungsfähige Kosten je m²</t>
  </si>
  <si>
    <t>Max. zuwen-dungsfähige Ausgaben</t>
  </si>
  <si>
    <t xml:space="preserve"> Zuwendungsfähige Ausgaben</t>
  </si>
  <si>
    <t>Förderobergrenze gesamt</t>
  </si>
  <si>
    <t>Abzug wegen Überschreitung FOG</t>
  </si>
  <si>
    <t>Hinweisblatt zur Bearbeitung der Anlage 6.2</t>
  </si>
  <si>
    <t>1.</t>
  </si>
  <si>
    <t>Allgemein</t>
  </si>
  <si>
    <t>2.</t>
  </si>
  <si>
    <t>3.</t>
  </si>
  <si>
    <t>5.</t>
  </si>
  <si>
    <t>4.</t>
  </si>
  <si>
    <t>Erläuterungen zu den nicht zuwendungsfähigen Ausgaben inkl. Finanzierungsangaben (z. B. Abwasserzweckverband, Eigenmittel) sind bitte einzureichen.</t>
  </si>
  <si>
    <t>6.</t>
  </si>
  <si>
    <t xml:space="preserve">vorläufig zuwen-dungsfä-hige Kos-ten </t>
  </si>
  <si>
    <r>
      <t>Kostengruppe/
Kostenebene</t>
    </r>
    <r>
      <rPr>
        <b/>
        <vertAlign val="superscript"/>
        <sz val="9"/>
        <rFont val="Arial"/>
        <family val="2"/>
      </rPr>
      <t xml:space="preserve">
</t>
    </r>
    <r>
      <rPr>
        <b/>
        <sz val="9"/>
        <rFont val="Arial"/>
        <family val="2"/>
      </rPr>
      <t>nach DIN 276</t>
    </r>
  </si>
  <si>
    <t>Sämtliche Beträge der Kostenfeststellung werden automatisch aus der Rechnungsübersicht übernommen</t>
  </si>
  <si>
    <t>Einzelmaßnahme</t>
  </si>
  <si>
    <t>Bescheid vom</t>
  </si>
  <si>
    <t>7.</t>
  </si>
  <si>
    <t>Bitte stets nur blau hinterlegte Felder beschreiben. Die Inhalte der anderen Felder ermitteln sich automatisch.</t>
  </si>
  <si>
    <r>
      <t xml:space="preserve">Diese Vorlage gilt ausschließlich für Einzelmaßnahmen, die </t>
    </r>
    <r>
      <rPr>
        <u/>
        <sz val="12"/>
        <color theme="1"/>
        <rFont val="Arial"/>
        <family val="2"/>
      </rPr>
      <t>nach</t>
    </r>
    <r>
      <rPr>
        <sz val="12"/>
        <color theme="1"/>
        <rFont val="Arial"/>
        <family val="2"/>
      </rPr>
      <t xml:space="preserve"> der StBauFR </t>
    </r>
    <r>
      <rPr>
        <b/>
        <sz val="12"/>
        <color theme="1"/>
        <rFont val="Arial"/>
        <family val="2"/>
      </rPr>
      <t xml:space="preserve">2011 </t>
    </r>
    <r>
      <rPr>
        <sz val="12"/>
        <color theme="1"/>
        <rFont val="Arial"/>
        <family val="2"/>
      </rPr>
      <t>bewilligt wurden.</t>
    </r>
  </si>
  <si>
    <t>216 kulturhistorische Funde sichern</t>
  </si>
  <si>
    <t>590 Sonstige Maßnahmen</t>
  </si>
  <si>
    <t>598 provisorische Übergangsmaßnahmen</t>
  </si>
  <si>
    <t>Summe Baukosten (abzgl. Überschreitung KOG)</t>
  </si>
  <si>
    <t>739 Planung Einbauten / Ausstattung</t>
  </si>
  <si>
    <t>Anteil allgemeine BNK an BK</t>
  </si>
  <si>
    <t>Kappung BNK bei 15% der BK</t>
  </si>
  <si>
    <t>Aufschlüsse-lung des Zahlbetrages nach Kosten-gruppen</t>
  </si>
  <si>
    <t>560 
Einbauten</t>
  </si>
  <si>
    <t>Rechnungs-nummer</t>
  </si>
  <si>
    <t>Anrechenbare Kosten weiterer Einzelmaßnahmen</t>
  </si>
  <si>
    <t>Rechnungs-gegenstand</t>
  </si>
  <si>
    <t>Zahlung inkl. MwSt.</t>
  </si>
  <si>
    <r>
      <t xml:space="preserve">Bemerkungen </t>
    </r>
    <r>
      <rPr>
        <vertAlign val="superscript"/>
        <sz val="8"/>
        <rFont val="Arial"/>
        <family val="2"/>
      </rPr>
      <t>4)</t>
    </r>
  </si>
  <si>
    <r>
      <t xml:space="preserve">Gesamt </t>
    </r>
    <r>
      <rPr>
        <b/>
        <vertAlign val="superscript"/>
        <sz val="8"/>
        <rFont val="Arial"/>
        <family val="2"/>
      </rPr>
      <t>5</t>
    </r>
    <r>
      <rPr>
        <b/>
        <sz val="8"/>
        <rFont val="Arial"/>
        <family val="2"/>
      </rPr>
      <t>)</t>
    </r>
  </si>
  <si>
    <t>Erläuterungen</t>
  </si>
  <si>
    <t xml:space="preserve">Fläche der öffentlichen Grünanlagen in Sanierungsgebieten bzw. zu gestaltende Fläche in Plattenbaufördergebieten 
</t>
  </si>
  <si>
    <t>Fläche der öffentlichen befestigten Straßen, Wege, Plätze</t>
  </si>
  <si>
    <t>Berechnung der Überschreitung der Kostenobergrenze für Leuchten</t>
  </si>
  <si>
    <t>Max. zuwen-dungsfähig gesamt</t>
  </si>
  <si>
    <t>Gesamtfläche der Einzelmaß-nahme</t>
  </si>
  <si>
    <t>Berechnung der Überschreitung der Kostenobergrenze für Beleuchtungsanlagen</t>
  </si>
  <si>
    <t>Pauschalförderung gem. Anlage 9 StBauFR</t>
  </si>
  <si>
    <t>Berechnung der möglichen Zuwendung für Kunst im öffentlichen Raum</t>
  </si>
  <si>
    <t>RE012018</t>
  </si>
  <si>
    <t>Straßenbeleuchtung</t>
  </si>
  <si>
    <t>4432269</t>
  </si>
  <si>
    <t>Musterfirma B</t>
  </si>
  <si>
    <t>Musterfirma A</t>
  </si>
  <si>
    <t>1. Abschlag Straßenbauarbeiten</t>
  </si>
  <si>
    <t>4432278</t>
  </si>
  <si>
    <t>2. Abschlag Straßenbau</t>
  </si>
  <si>
    <t>2018R200</t>
  </si>
  <si>
    <t>Musterfirma C</t>
  </si>
  <si>
    <t>Landschaftsbau</t>
  </si>
  <si>
    <t>Entwicklungspflege</t>
  </si>
  <si>
    <t>4432290</t>
  </si>
  <si>
    <t>SR Straßenbau</t>
  </si>
  <si>
    <t>1/2018</t>
  </si>
  <si>
    <t>Musterfirma D</t>
  </si>
  <si>
    <t>Skulptur</t>
  </si>
  <si>
    <t>R01BW100</t>
  </si>
  <si>
    <t>Musterfirma E</t>
  </si>
  <si>
    <t>Beweissicherung</t>
  </si>
  <si>
    <t>5441</t>
  </si>
  <si>
    <t>Musterfirma F</t>
  </si>
  <si>
    <t>Honorar Verkehrsanlagen</t>
  </si>
  <si>
    <r>
      <t xml:space="preserve">davon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zuwendungs-fähige Ausgaben</t>
    </r>
    <r>
      <rPr>
        <vertAlign val="superscript"/>
        <sz val="8"/>
        <rFont val="Arial"/>
        <family val="2"/>
      </rPr>
      <t>2)</t>
    </r>
  </si>
  <si>
    <r>
      <t xml:space="preserve">700 
BNK allgemein </t>
    </r>
    <r>
      <rPr>
        <vertAlign val="superscript"/>
        <sz val="8"/>
        <rFont val="Arial"/>
        <family val="2"/>
      </rPr>
      <t>3)</t>
    </r>
  </si>
  <si>
    <t>5)</t>
  </si>
  <si>
    <t>Erläuterungen zu den Kostengruppen "Sonstige" bitte in der Spalte "Bemerkungen" eintragen.</t>
  </si>
  <si>
    <r>
      <t xml:space="preserve">Leuchtentyp </t>
    </r>
    <r>
      <rPr>
        <b/>
        <vertAlign val="superscript"/>
        <sz val="10"/>
        <color theme="1"/>
        <rFont val="Arial"/>
        <family val="2"/>
      </rPr>
      <t>1)</t>
    </r>
  </si>
  <si>
    <t>Die Leuchten bitte getrennt nach Leuchtentyp aufführen.</t>
  </si>
  <si>
    <t>8.</t>
  </si>
  <si>
    <t>anrechenbare Kosten</t>
  </si>
  <si>
    <t>Kosten bei Kunstobjekten</t>
  </si>
  <si>
    <t>anrechenbare Gesamtkosten</t>
  </si>
  <si>
    <t>Max. zuwen-dungsfähige Kosten</t>
  </si>
  <si>
    <t>Kosten für Kunst</t>
  </si>
  <si>
    <r>
      <t>Ausgaben</t>
    </r>
    <r>
      <rPr>
        <b/>
        <vertAlign val="superscript"/>
        <sz val="10"/>
        <color theme="1"/>
        <rFont val="Arial"/>
        <family val="2"/>
      </rPr>
      <t xml:space="preserve"> 2)</t>
    </r>
  </si>
  <si>
    <r>
      <t xml:space="preserve">Max. zuwen-dungsfähig je Leuchte </t>
    </r>
    <r>
      <rPr>
        <b/>
        <vertAlign val="superscript"/>
        <sz val="10"/>
        <color theme="1"/>
        <rFont val="Arial"/>
        <family val="2"/>
      </rPr>
      <t>3)</t>
    </r>
  </si>
  <si>
    <r>
      <t xml:space="preserve">Kostenberechnung lt. Anlage 6.1 bzw. 8a StBauFR M-V </t>
    </r>
    <r>
      <rPr>
        <b/>
        <vertAlign val="superscript"/>
        <sz val="9"/>
        <rFont val="Arial"/>
        <family val="2"/>
      </rPr>
      <t>1)</t>
    </r>
  </si>
  <si>
    <r>
      <t xml:space="preserve">anrechen-bare Kosten für m²-Preis </t>
    </r>
    <r>
      <rPr>
        <b/>
        <vertAlign val="superscript"/>
        <sz val="9"/>
        <rFont val="Arial"/>
        <family val="2"/>
      </rPr>
      <t xml:space="preserve">3) </t>
    </r>
  </si>
  <si>
    <t>"Verschieben", "Löschen" oder "Ausschneiden" ist zu vermeiden. 
Nicht genutzte Zeilen können ausgeblendet werden.</t>
  </si>
  <si>
    <t xml:space="preserve">Weitere Hinweise zu Beachtung befinden sich auf den jeweiligen Tabellenblättern. </t>
  </si>
  <si>
    <t xml:space="preserve">700 
BNK allgemein </t>
  </si>
  <si>
    <r>
      <t xml:space="preserve">Bemerkungen </t>
    </r>
    <r>
      <rPr>
        <vertAlign val="superscript"/>
        <sz val="8"/>
        <rFont val="Arial"/>
        <family val="2"/>
      </rPr>
      <t>3)</t>
    </r>
  </si>
  <si>
    <r>
      <t xml:space="preserve">Gesamt 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)</t>
    </r>
  </si>
  <si>
    <t>Es sind die Kosten lt. Kostenberechnung zur Antragstellung einzutragen.</t>
  </si>
  <si>
    <r>
      <t xml:space="preserve">Kostenfeststellung </t>
    </r>
    <r>
      <rPr>
        <b/>
        <vertAlign val="superscript"/>
        <sz val="9"/>
        <rFont val="Arial"/>
        <family val="2"/>
      </rPr>
      <t>2)</t>
    </r>
  </si>
  <si>
    <t>Die Beträge in der Spalte "anrechenbare Kosten für m²-Preis sind zu prüfen und ggf. anzupassen.</t>
  </si>
  <si>
    <r>
      <t xml:space="preserve">zuwendungsfähige Kosten </t>
    </r>
    <r>
      <rPr>
        <b/>
        <vertAlign val="superscript"/>
        <sz val="10"/>
        <color theme="1"/>
        <rFont val="Arial"/>
        <family val="2"/>
      </rPr>
      <t>1)</t>
    </r>
  </si>
  <si>
    <t>Die zuwendungsfähige Ausgaben sind in der Finanzierungsübersicht zu addieren.</t>
  </si>
  <si>
    <t>Kosten im Zusammenhang mit Kunstobjekten bleiben hier unberücksichtigt und werden in der Finanzierungsübersicht addiert.</t>
  </si>
  <si>
    <r>
      <t xml:space="preserve">Überschreitung KOG (Leuchten+Bel.anlage+PP) </t>
    </r>
    <r>
      <rPr>
        <vertAlign val="superscript"/>
        <sz val="9"/>
        <rFont val="Arial"/>
        <family val="2"/>
      </rPr>
      <t>4)5)</t>
    </r>
  </si>
  <si>
    <r>
      <t xml:space="preserve">Ausgaben Beleuchtungsanlage
</t>
    </r>
    <r>
      <rPr>
        <b/>
        <vertAlign val="superscript"/>
        <sz val="10"/>
        <color theme="1"/>
        <rFont val="Arial"/>
        <family val="2"/>
      </rPr>
      <t>4)</t>
    </r>
  </si>
  <si>
    <t>Kosten-Flächenbilanz</t>
  </si>
  <si>
    <t>KG</t>
  </si>
  <si>
    <r>
      <t xml:space="preserve">Alle Angaben bitte nur in Euro und </t>
    </r>
    <r>
      <rPr>
        <b/>
        <sz val="12"/>
        <color theme="1"/>
        <rFont val="Arial"/>
        <family val="2"/>
      </rPr>
      <t>Brutto</t>
    </r>
    <r>
      <rPr>
        <sz val="12"/>
        <color theme="1"/>
        <rFont val="Arial"/>
        <family val="2"/>
      </rPr>
      <t>beträgen.</t>
    </r>
  </si>
  <si>
    <t>9.</t>
  </si>
  <si>
    <t>Stadt</t>
  </si>
  <si>
    <t>Altstadt</t>
  </si>
  <si>
    <t xml:space="preserve">Musterstraße </t>
  </si>
  <si>
    <t>Berechnung der möglichen Höhe an Städtebaufördermitteln für Parkplätze</t>
  </si>
  <si>
    <t>KOG gem. Anlage 9 StBauFR M-V sowie Erlass vom 27.06.2008 bzgl. Mehrfachausleger.</t>
  </si>
  <si>
    <t>Ggf. ist der Abzug der Überschreitung Kostenobergrenze der Leuchten berücksichtigen.</t>
  </si>
  <si>
    <r>
      <t xml:space="preserve">Es ist die Summe der "Überschreitungen KOG" aus der "Kostenflächenbilanz" </t>
    </r>
    <r>
      <rPr>
        <b/>
        <sz val="8"/>
        <rFont val="Arial"/>
        <family val="2"/>
      </rPr>
      <t>manuell</t>
    </r>
    <r>
      <rPr>
        <sz val="8"/>
        <rFont val="Arial"/>
        <family val="2"/>
      </rPr>
      <t xml:space="preserve"> einzutragen</t>
    </r>
  </si>
  <si>
    <t>Belegliste mit Zuordnung der Rechnungen zu den Kostenebenen</t>
  </si>
  <si>
    <r>
      <t xml:space="preserve">Die Belegliste darf nur </t>
    </r>
    <r>
      <rPr>
        <b/>
        <sz val="8"/>
        <rFont val="Arial"/>
        <family val="2"/>
      </rPr>
      <t>gezahlte</t>
    </r>
    <r>
      <rPr>
        <sz val="8"/>
        <rFont val="Arial"/>
        <family val="2"/>
      </rPr>
      <t xml:space="preserve"> Belege enthalten.</t>
    </r>
  </si>
  <si>
    <t>Die Gesamtsummen für "Zahlung inkl. MwSt." und "Beträge nach Kostengruppen" dienen als Kontrollsummen. Diese sollten übereinstimmen. Sie entsprechen auch den Summen in der Kostenfeststellung.</t>
  </si>
  <si>
    <t>Evtl. notwendige Korrekturen von Beträgen bitte IMMER über das Register "Belegliste" vornehmen.</t>
  </si>
  <si>
    <t>Ein Anwendungsbeispiel ist auf dem folgenden Tabellenblatt "Bsp. Belegliste" zu finden.</t>
  </si>
  <si>
    <t>Die Summe der Ausgaben für Leuchten (ohne BNK) muss mit der KG 556 "Leuchten" in der Belegliste übereinstimmen.</t>
  </si>
  <si>
    <t>Beim Einfügen weiterer Zeilen (z.B. bei Beleuchtung oder in der Rechnungsübersicht) ist auf die korrekte Übernahme der Formeln zu achten.</t>
  </si>
  <si>
    <t>Diese Excel-Mappe stellt eine Arbeitshilfe dar, für die das LFI sich vorbehält, diese anzufordern.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</si>
</sst>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[$€]_-;\-* #,##0.00\ [$€]_-;_-* &quot;-&quot;??\ [$€]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3366FF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u/>
      <sz val="9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b/>
      <sz val="9.3000000000000007"/>
      <color theme="1"/>
      <name val="Arial"/>
      <family val="2"/>
    </font>
    <font>
      <u/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u/>
      <sz val="9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rgb="FFFF0000"/>
      <name val="Arial"/>
      <family val="2"/>
    </font>
    <font>
      <vertAlign val="superscript"/>
      <sz val="9"/>
      <name val="Arial"/>
      <family val="2"/>
    </font>
    <font>
      <sz val="11"/>
      <color rgb="FF0070C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438">
    <xf numFmtId="0" fontId="0" fillId="0" borderId="0" xfId="0"/>
    <xf numFmtId="0" fontId="1" fillId="0" borderId="0" xfId="0" applyFont="1" applyProtection="1"/>
    <xf numFmtId="0" fontId="10" fillId="0" borderId="0" xfId="0" applyFont="1" applyAlignment="1" applyProtection="1"/>
    <xf numFmtId="0" fontId="9" fillId="0" borderId="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>
      <alignment horizontal="left"/>
    </xf>
    <xf numFmtId="4" fontId="16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left" vertical="center"/>
    </xf>
    <xf numFmtId="4" fontId="15" fillId="0" borderId="0" xfId="0" applyNumberFormat="1" applyFont="1" applyBorder="1" applyAlignment="1" applyProtection="1">
      <alignment horizontal="right" vertical="center"/>
    </xf>
    <xf numFmtId="3" fontId="15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4" fillId="0" borderId="53" xfId="0" applyFont="1" applyBorder="1" applyAlignment="1" applyProtection="1"/>
    <xf numFmtId="0" fontId="14" fillId="0" borderId="53" xfId="0" applyFont="1" applyBorder="1" applyAlignment="1" applyProtection="1">
      <alignment horizontal="left"/>
    </xf>
    <xf numFmtId="0" fontId="14" fillId="0" borderId="54" xfId="0" applyFont="1" applyBorder="1" applyAlignment="1" applyProtection="1"/>
    <xf numFmtId="0" fontId="14" fillId="0" borderId="54" xfId="0" applyFont="1" applyBorder="1" applyAlignment="1" applyProtection="1">
      <alignment horizontal="left"/>
    </xf>
    <xf numFmtId="0" fontId="18" fillId="0" borderId="54" xfId="0" applyFont="1" applyBorder="1" applyAlignment="1" applyProtection="1"/>
    <xf numFmtId="0" fontId="17" fillId="0" borderId="0" xfId="0" applyFont="1" applyProtection="1"/>
    <xf numFmtId="0" fontId="10" fillId="0" borderId="9" xfId="4" applyFont="1" applyBorder="1" applyProtection="1"/>
    <xf numFmtId="0" fontId="10" fillId="0" borderId="0" xfId="4" applyFont="1" applyFill="1" applyBorder="1" applyProtection="1"/>
    <xf numFmtId="0" fontId="11" fillId="0" borderId="9" xfId="4" applyFont="1" applyBorder="1" applyProtection="1"/>
    <xf numFmtId="0" fontId="2" fillId="0" borderId="0" xfId="0" applyFont="1" applyBorder="1" applyAlignment="1" applyProtection="1">
      <alignment vertical="center"/>
    </xf>
    <xf numFmtId="0" fontId="23" fillId="0" borderId="0" xfId="0" applyFont="1" applyProtection="1"/>
    <xf numFmtId="0" fontId="10" fillId="0" borderId="0" xfId="0" applyFont="1" applyProtection="1"/>
    <xf numFmtId="0" fontId="24" fillId="0" borderId="0" xfId="0" applyFont="1" applyProtection="1"/>
    <xf numFmtId="0" fontId="11" fillId="0" borderId="0" xfId="0" applyFont="1" applyProtection="1"/>
    <xf numFmtId="0" fontId="19" fillId="0" borderId="0" xfId="0" applyFont="1" applyProtection="1"/>
    <xf numFmtId="0" fontId="19" fillId="3" borderId="14" xfId="0" applyFont="1" applyFill="1" applyBorder="1" applyAlignment="1" applyProtection="1">
      <alignment vertical="center" wrapText="1"/>
    </xf>
    <xf numFmtId="0" fontId="25" fillId="0" borderId="0" xfId="0" applyFont="1" applyProtection="1"/>
    <xf numFmtId="0" fontId="20" fillId="0" borderId="0" xfId="0" applyFont="1" applyProtection="1"/>
    <xf numFmtId="0" fontId="10" fillId="0" borderId="9" xfId="0" applyNumberFormat="1" applyFont="1" applyBorder="1" applyProtection="1"/>
    <xf numFmtId="0" fontId="10" fillId="0" borderId="10" xfId="0" applyNumberFormat="1" applyFont="1" applyBorder="1" applyProtection="1"/>
    <xf numFmtId="0" fontId="10" fillId="0" borderId="0" xfId="0" applyFont="1" applyFill="1" applyProtection="1"/>
    <xf numFmtId="0" fontId="22" fillId="0" borderId="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48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4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</xf>
    <xf numFmtId="0" fontId="9" fillId="3" borderId="40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8" fillId="0" borderId="0" xfId="0" applyFont="1" applyAlignment="1" applyProtection="1"/>
    <xf numFmtId="0" fontId="1" fillId="0" borderId="0" xfId="0" applyFont="1" applyBorder="1" applyProtection="1"/>
    <xf numFmtId="0" fontId="10" fillId="0" borderId="0" xfId="4" applyFont="1" applyBorder="1" applyProtection="1"/>
    <xf numFmtId="0" fontId="10" fillId="0" borderId="0" xfId="0" applyFont="1" applyBorder="1" applyProtection="1"/>
    <xf numFmtId="0" fontId="14" fillId="0" borderId="0" xfId="0" applyFont="1" applyProtection="1"/>
    <xf numFmtId="0" fontId="13" fillId="0" borderId="0" xfId="0" applyFont="1" applyProtection="1"/>
    <xf numFmtId="49" fontId="19" fillId="4" borderId="14" xfId="0" applyNumberFormat="1" applyFont="1" applyFill="1" applyBorder="1" applyAlignment="1" applyProtection="1">
      <alignment horizontal="left" vertical="center"/>
      <protection locked="0"/>
    </xf>
    <xf numFmtId="0" fontId="19" fillId="3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" fontId="25" fillId="0" borderId="14" xfId="0" applyNumberFormat="1" applyFont="1" applyFill="1" applyBorder="1" applyAlignment="1" applyProtection="1">
      <alignment vertical="center" wrapText="1"/>
    </xf>
    <xf numFmtId="4" fontId="25" fillId="0" borderId="14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10" fillId="0" borderId="45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45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top"/>
    </xf>
    <xf numFmtId="3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9" fontId="18" fillId="0" borderId="0" xfId="0" applyNumberFormat="1" applyFont="1" applyBorder="1" applyAlignment="1" applyProtection="1">
      <alignment horizontal="center"/>
    </xf>
    <xf numFmtId="0" fontId="31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vertical="center"/>
    </xf>
    <xf numFmtId="0" fontId="33" fillId="0" borderId="0" xfId="0" applyFont="1" applyProtection="1"/>
    <xf numFmtId="0" fontId="3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Protection="1"/>
    <xf numFmtId="0" fontId="39" fillId="0" borderId="0" xfId="0" applyFont="1" applyProtection="1"/>
    <xf numFmtId="0" fontId="8" fillId="0" borderId="21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56" xfId="0" applyFont="1" applyFill="1" applyBorder="1" applyAlignment="1" applyProtection="1">
      <alignment vertical="center"/>
    </xf>
    <xf numFmtId="0" fontId="10" fillId="0" borderId="57" xfId="0" applyFont="1" applyBorder="1" applyAlignment="1" applyProtection="1">
      <alignment vertical="center"/>
    </xf>
    <xf numFmtId="0" fontId="9" fillId="3" borderId="5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1" fillId="0" borderId="0" xfId="0" applyFont="1" applyProtection="1"/>
    <xf numFmtId="0" fontId="1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Protection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Protection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Protection="1"/>
    <xf numFmtId="0" fontId="8" fillId="0" borderId="0" xfId="0" applyFont="1" applyAlignment="1" applyProtection="1"/>
    <xf numFmtId="0" fontId="11" fillId="0" borderId="0" xfId="4" applyFont="1" applyBorder="1" applyProtection="1"/>
    <xf numFmtId="0" fontId="46" fillId="0" borderId="0" xfId="0" applyFont="1" applyProtection="1"/>
    <xf numFmtId="0" fontId="36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0" xfId="0" applyFont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/>
    <xf numFmtId="0" fontId="44" fillId="0" borderId="0" xfId="0" applyFont="1" applyFill="1" applyBorder="1" applyAlignment="1" applyProtection="1"/>
    <xf numFmtId="0" fontId="41" fillId="0" borderId="0" xfId="0" applyFont="1" applyFill="1" applyBorder="1" applyAlignment="1" applyProtection="1"/>
    <xf numFmtId="0" fontId="48" fillId="0" borderId="0" xfId="0" applyFont="1" applyProtection="1"/>
    <xf numFmtId="0" fontId="48" fillId="0" borderId="0" xfId="0" applyFont="1" applyFill="1" applyBorder="1" applyAlignment="1" applyProtection="1"/>
    <xf numFmtId="0" fontId="48" fillId="0" borderId="0" xfId="0" applyFont="1" applyFill="1" applyBorder="1" applyProtection="1"/>
    <xf numFmtId="0" fontId="47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0" fillId="0" borderId="0" xfId="0" applyFont="1" applyProtection="1"/>
    <xf numFmtId="0" fontId="51" fillId="0" borderId="0" xfId="0" applyFont="1" applyProtection="1"/>
    <xf numFmtId="0" fontId="52" fillId="0" borderId="0" xfId="0" applyFont="1" applyProtection="1"/>
    <xf numFmtId="0" fontId="19" fillId="3" borderId="15" xfId="0" applyFont="1" applyFill="1" applyBorder="1" applyAlignment="1" applyProtection="1">
      <alignment horizontal="center" vertical="center" wrapText="1"/>
    </xf>
    <xf numFmtId="49" fontId="19" fillId="4" borderId="14" xfId="0" applyNumberFormat="1" applyFont="1" applyFill="1" applyBorder="1" applyAlignment="1" applyProtection="1">
      <alignment horizontal="left" vertical="center"/>
      <protection locked="0"/>
    </xf>
    <xf numFmtId="0" fontId="54" fillId="0" borderId="0" xfId="0" applyFont="1"/>
    <xf numFmtId="0" fontId="55" fillId="0" borderId="0" xfId="0" applyFont="1"/>
    <xf numFmtId="0" fontId="55" fillId="0" borderId="0" xfId="0" applyFont="1" applyAlignment="1">
      <alignment vertical="top"/>
    </xf>
    <xf numFmtId="49" fontId="56" fillId="4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/>
    <xf numFmtId="0" fontId="14" fillId="0" borderId="0" xfId="0" applyFont="1" applyBorder="1" applyProtection="1"/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58" fillId="0" borderId="0" xfId="0" applyFont="1"/>
    <xf numFmtId="0" fontId="59" fillId="0" borderId="0" xfId="0" applyFont="1"/>
    <xf numFmtId="0" fontId="25" fillId="0" borderId="12" xfId="0" applyFont="1" applyFill="1" applyBorder="1" applyAlignment="1" applyProtection="1">
      <alignment horizontal="right"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/>
    </xf>
    <xf numFmtId="49" fontId="19" fillId="4" borderId="12" xfId="0" applyNumberFormat="1" applyFont="1" applyFill="1" applyBorder="1" applyAlignment="1" applyProtection="1">
      <alignment vertical="center"/>
      <protection locked="0"/>
    </xf>
    <xf numFmtId="4" fontId="25" fillId="0" borderId="15" xfId="0" applyNumberFormat="1" applyFont="1" applyBorder="1" applyAlignment="1" applyProtection="1">
      <alignment horizontal="right" vertical="center"/>
    </xf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49" fontId="56" fillId="4" borderId="12" xfId="0" applyNumberFormat="1" applyFont="1" applyFill="1" applyBorder="1" applyAlignment="1" applyProtection="1">
      <alignment vertical="center"/>
      <protection locked="0"/>
    </xf>
    <xf numFmtId="0" fontId="19" fillId="3" borderId="12" xfId="0" applyFont="1" applyFill="1" applyBorder="1" applyAlignment="1" applyProtection="1">
      <alignment vertical="center"/>
    </xf>
    <xf numFmtId="0" fontId="19" fillId="3" borderId="12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4" fontId="25" fillId="0" borderId="15" xfId="0" applyNumberFormat="1" applyFont="1" applyBorder="1" applyAlignment="1" applyProtection="1">
      <alignment vertical="center"/>
    </xf>
    <xf numFmtId="0" fontId="19" fillId="3" borderId="15" xfId="0" applyFont="1" applyFill="1" applyBorder="1" applyAlignment="1" applyProtection="1">
      <alignment horizontal="center" vertical="top" wrapText="1"/>
    </xf>
    <xf numFmtId="4" fontId="25" fillId="0" borderId="15" xfId="0" applyNumberFormat="1" applyFont="1" applyFill="1" applyBorder="1" applyAlignment="1" applyProtection="1">
      <alignment horizontal="right" vertical="center" wrapText="1"/>
    </xf>
    <xf numFmtId="4" fontId="19" fillId="0" borderId="15" xfId="0" applyNumberFormat="1" applyFont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1"/>
    </xf>
    <xf numFmtId="0" fontId="8" fillId="0" borderId="31" xfId="0" applyFont="1" applyFill="1" applyBorder="1" applyAlignment="1" applyProtection="1">
      <alignment horizontal="left" vertical="center" indent="1"/>
    </xf>
    <xf numFmtId="0" fontId="8" fillId="0" borderId="9" xfId="0" applyFont="1" applyFill="1" applyBorder="1" applyAlignment="1" applyProtection="1">
      <alignment horizontal="left" vertical="center" indent="1"/>
    </xf>
    <xf numFmtId="0" fontId="8" fillId="0" borderId="56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Alignment="1" applyProtection="1">
      <alignment horizontal="left"/>
    </xf>
    <xf numFmtId="49" fontId="19" fillId="0" borderId="0" xfId="0" applyNumberFormat="1" applyFont="1" applyAlignment="1" applyProtection="1">
      <alignment horizontal="right" vertical="top"/>
    </xf>
    <xf numFmtId="0" fontId="60" fillId="0" borderId="0" xfId="0" applyFont="1"/>
    <xf numFmtId="0" fontId="33" fillId="0" borderId="0" xfId="0" applyFont="1" applyFill="1" applyBorder="1" applyAlignment="1" applyProtection="1">
      <alignment vertical="top"/>
    </xf>
    <xf numFmtId="0" fontId="33" fillId="0" borderId="0" xfId="0" applyFont="1"/>
    <xf numFmtId="0" fontId="33" fillId="0" borderId="0" xfId="0" applyFont="1" applyFill="1"/>
    <xf numFmtId="0" fontId="10" fillId="0" borderId="0" xfId="4" applyFont="1" applyBorder="1" applyAlignment="1" applyProtection="1"/>
    <xf numFmtId="49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10" fillId="0" borderId="0" xfId="0" applyFont="1"/>
    <xf numFmtId="0" fontId="61" fillId="0" borderId="0" xfId="0" applyFont="1"/>
    <xf numFmtId="0" fontId="28" fillId="3" borderId="11" xfId="0" applyFont="1" applyFill="1" applyBorder="1" applyAlignment="1" applyProtection="1">
      <alignment vertical="center"/>
    </xf>
    <xf numFmtId="0" fontId="53" fillId="0" borderId="0" xfId="0" applyFont="1" applyAlignment="1">
      <alignment horizontal="left"/>
    </xf>
    <xf numFmtId="0" fontId="55" fillId="0" borderId="0" xfId="0" applyFont="1" applyAlignment="1">
      <alignment horizontal="left" vertical="top" wrapText="1"/>
    </xf>
    <xf numFmtId="4" fontId="25" fillId="0" borderId="15" xfId="0" applyNumberFormat="1" applyFont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 applyProtection="1">
      <alignment horizontal="left" vertical="top"/>
      <protection locked="0"/>
    </xf>
    <xf numFmtId="0" fontId="10" fillId="4" borderId="3" xfId="0" applyFont="1" applyFill="1" applyBorder="1" applyAlignment="1" applyProtection="1">
      <alignment horizontal="left" vertical="top"/>
      <protection locked="0"/>
    </xf>
    <xf numFmtId="0" fontId="10" fillId="4" borderId="56" xfId="0" applyFont="1" applyFill="1" applyBorder="1" applyAlignment="1" applyProtection="1">
      <alignment horizontal="left" vertical="top"/>
      <protection locked="0"/>
    </xf>
    <xf numFmtId="0" fontId="10" fillId="4" borderId="0" xfId="0" applyFont="1" applyFill="1" applyBorder="1" applyAlignment="1" applyProtection="1">
      <alignment horizontal="left" vertical="top"/>
      <protection locked="0"/>
    </xf>
    <xf numFmtId="0" fontId="10" fillId="4" borderId="57" xfId="0" applyFont="1" applyFill="1" applyBorder="1" applyAlignment="1" applyProtection="1">
      <alignment horizontal="left" vertical="top"/>
      <protection locked="0"/>
    </xf>
    <xf numFmtId="0" fontId="10" fillId="4" borderId="4" xfId="0" applyFont="1" applyFill="1" applyBorder="1" applyAlignment="1" applyProtection="1">
      <alignment horizontal="left" vertical="top"/>
      <protection locked="0"/>
    </xf>
    <xf numFmtId="0" fontId="10" fillId="4" borderId="5" xfId="0" applyFont="1" applyFill="1" applyBorder="1" applyAlignment="1" applyProtection="1">
      <alignment horizontal="left" vertical="top"/>
      <protection locked="0"/>
    </xf>
    <xf numFmtId="0" fontId="10" fillId="4" borderId="6" xfId="0" applyFont="1" applyFill="1" applyBorder="1" applyAlignment="1" applyProtection="1">
      <alignment horizontal="left" vertical="top"/>
      <protection locked="0"/>
    </xf>
    <xf numFmtId="0" fontId="25" fillId="0" borderId="12" xfId="0" applyFont="1" applyBorder="1" applyAlignment="1" applyProtection="1">
      <alignment horizontal="right" vertical="center"/>
    </xf>
    <xf numFmtId="0" fontId="25" fillId="0" borderId="13" xfId="0" applyFont="1" applyBorder="1" applyAlignment="1" applyProtection="1">
      <alignment horizontal="right" vertical="center"/>
    </xf>
    <xf numFmtId="0" fontId="25" fillId="0" borderId="14" xfId="0" applyFont="1" applyBorder="1" applyAlignment="1" applyProtection="1">
      <alignment horizontal="right" vertical="center"/>
    </xf>
    <xf numFmtId="4" fontId="19" fillId="0" borderId="12" xfId="0" applyNumberFormat="1" applyFont="1" applyBorder="1" applyAlignment="1" applyProtection="1">
      <alignment horizontal="right" vertical="center"/>
    </xf>
    <xf numFmtId="4" fontId="19" fillId="0" borderId="13" xfId="0" applyNumberFormat="1" applyFont="1" applyBorder="1" applyAlignment="1" applyProtection="1">
      <alignment horizontal="right" vertical="center"/>
    </xf>
    <xf numFmtId="4" fontId="19" fillId="0" borderId="14" xfId="0" applyNumberFormat="1" applyFont="1" applyBorder="1" applyAlignment="1" applyProtection="1">
      <alignment horizontal="right" vertical="center"/>
    </xf>
    <xf numFmtId="4" fontId="19" fillId="4" borderId="15" xfId="0" applyNumberFormat="1" applyFont="1" applyFill="1" applyBorder="1" applyAlignment="1" applyProtection="1">
      <alignment horizontal="right" vertical="center"/>
      <protection locked="0"/>
    </xf>
    <xf numFmtId="4" fontId="19" fillId="4" borderId="12" xfId="0" applyNumberFormat="1" applyFont="1" applyFill="1" applyBorder="1" applyAlignment="1" applyProtection="1">
      <alignment horizontal="right" vertical="center"/>
      <protection locked="0"/>
    </xf>
    <xf numFmtId="4" fontId="19" fillId="4" borderId="13" xfId="0" applyNumberFormat="1" applyFont="1" applyFill="1" applyBorder="1" applyAlignment="1" applyProtection="1">
      <alignment horizontal="right" vertical="center"/>
      <protection locked="0"/>
    </xf>
    <xf numFmtId="4" fontId="19" fillId="4" borderId="14" xfId="0" applyNumberFormat="1" applyFont="1" applyFill="1" applyBorder="1" applyAlignment="1" applyProtection="1">
      <alignment horizontal="right" vertical="center"/>
      <protection locked="0"/>
    </xf>
    <xf numFmtId="14" fontId="19" fillId="4" borderId="15" xfId="0" applyNumberFormat="1" applyFont="1" applyFill="1" applyBorder="1" applyAlignment="1" applyProtection="1">
      <alignment horizontal="center" vertical="center"/>
      <protection locked="0"/>
    </xf>
    <xf numFmtId="49" fontId="19" fillId="4" borderId="15" xfId="0" applyNumberFormat="1" applyFont="1" applyFill="1" applyBorder="1" applyAlignment="1" applyProtection="1">
      <alignment horizontal="left" vertical="center"/>
      <protection locked="0"/>
    </xf>
    <xf numFmtId="4" fontId="56" fillId="4" borderId="15" xfId="0" applyNumberFormat="1" applyFont="1" applyFill="1" applyBorder="1" applyAlignment="1" applyProtection="1">
      <alignment horizontal="right" vertical="center"/>
      <protection locked="0"/>
    </xf>
    <xf numFmtId="14" fontId="56" fillId="4" borderId="15" xfId="0" applyNumberFormat="1" applyFont="1" applyFill="1" applyBorder="1" applyAlignment="1" applyProtection="1">
      <alignment horizontal="center" vertical="center"/>
      <protection locked="0"/>
    </xf>
    <xf numFmtId="49" fontId="56" fillId="4" borderId="15" xfId="0" applyNumberFormat="1" applyFont="1" applyFill="1" applyBorder="1" applyAlignment="1" applyProtection="1">
      <alignment horizontal="left" vertical="center"/>
      <protection locked="0"/>
    </xf>
    <xf numFmtId="4" fontId="56" fillId="4" borderId="12" xfId="0" applyNumberFormat="1" applyFont="1" applyFill="1" applyBorder="1" applyAlignment="1" applyProtection="1">
      <alignment horizontal="right" vertical="center"/>
      <protection locked="0"/>
    </xf>
    <xf numFmtId="4" fontId="56" fillId="4" borderId="13" xfId="0" applyNumberFormat="1" applyFont="1" applyFill="1" applyBorder="1" applyAlignment="1" applyProtection="1">
      <alignment horizontal="right" vertical="center"/>
      <protection locked="0"/>
    </xf>
    <xf numFmtId="4" fontId="56" fillId="4" borderId="14" xfId="0" applyNumberFormat="1" applyFont="1" applyFill="1" applyBorder="1" applyAlignment="1" applyProtection="1">
      <alignment horizontal="right" vertical="center"/>
      <protection locked="0"/>
    </xf>
    <xf numFmtId="0" fontId="19" fillId="3" borderId="15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left" vertical="center" wrapText="1"/>
    </xf>
    <xf numFmtId="14" fontId="56" fillId="4" borderId="12" xfId="0" applyNumberFormat="1" applyFont="1" applyFill="1" applyBorder="1" applyAlignment="1" applyProtection="1">
      <alignment horizontal="center" vertical="center"/>
      <protection locked="0"/>
    </xf>
    <xf numFmtId="14" fontId="56" fillId="4" borderId="13" xfId="0" applyNumberFormat="1" applyFont="1" applyFill="1" applyBorder="1" applyAlignment="1" applyProtection="1">
      <alignment horizontal="center" vertical="center"/>
      <protection locked="0"/>
    </xf>
    <xf numFmtId="14" fontId="56" fillId="4" borderId="14" xfId="0" applyNumberFormat="1" applyFont="1" applyFill="1" applyBorder="1" applyAlignment="1" applyProtection="1">
      <alignment horizontal="center" vertical="center"/>
      <protection locked="0"/>
    </xf>
    <xf numFmtId="49" fontId="56" fillId="4" borderId="12" xfId="0" applyNumberFormat="1" applyFont="1" applyFill="1" applyBorder="1" applyAlignment="1" applyProtection="1">
      <alignment horizontal="left" vertical="center"/>
      <protection locked="0"/>
    </xf>
    <xf numFmtId="49" fontId="56" fillId="4" borderId="13" xfId="0" applyNumberFormat="1" applyFont="1" applyFill="1" applyBorder="1" applyAlignment="1" applyProtection="1">
      <alignment horizontal="left" vertical="center"/>
      <protection locked="0"/>
    </xf>
    <xf numFmtId="49" fontId="56" fillId="4" borderId="14" xfId="0" applyNumberFormat="1" applyFont="1" applyFill="1" applyBorder="1" applyAlignment="1" applyProtection="1">
      <alignment horizontal="left" vertical="center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</xf>
    <xf numFmtId="0" fontId="25" fillId="0" borderId="13" xfId="0" applyFont="1" applyFill="1" applyBorder="1" applyAlignment="1" applyProtection="1">
      <alignment horizontal="right" vertical="center" wrapText="1"/>
    </xf>
    <xf numFmtId="0" fontId="25" fillId="0" borderId="14" xfId="0" applyFont="1" applyFill="1" applyBorder="1" applyAlignment="1" applyProtection="1">
      <alignment horizontal="right" vertical="center" wrapText="1"/>
    </xf>
    <xf numFmtId="0" fontId="25" fillId="0" borderId="12" xfId="0" applyFont="1" applyFill="1" applyBorder="1" applyAlignment="1" applyProtection="1">
      <alignment horizontal="right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3" xfId="0" applyFont="1" applyFill="1" applyBorder="1" applyAlignment="1" applyProtection="1">
      <alignment horizontal="center" vertical="top" wrapText="1"/>
    </xf>
    <xf numFmtId="0" fontId="19" fillId="3" borderId="14" xfId="0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wrapText="1"/>
    </xf>
    <xf numFmtId="0" fontId="19" fillId="3" borderId="13" xfId="0" applyFont="1" applyFill="1" applyBorder="1" applyAlignment="1" applyProtection="1">
      <alignment horizontal="center" wrapText="1"/>
    </xf>
    <xf numFmtId="0" fontId="19" fillId="3" borderId="14" xfId="0" applyFont="1" applyFill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59" xfId="0" applyFont="1" applyFill="1" applyBorder="1" applyAlignment="1" applyProtection="1">
      <alignment horizontal="center" vertical="center" wrapText="1"/>
    </xf>
    <xf numFmtId="0" fontId="19" fillId="3" borderId="54" xfId="0" applyFont="1" applyFill="1" applyBorder="1" applyAlignment="1" applyProtection="1">
      <alignment horizontal="center" vertical="center" wrapText="1"/>
    </xf>
    <xf numFmtId="14" fontId="19" fillId="4" borderId="12" xfId="0" applyNumberFormat="1" applyFont="1" applyFill="1" applyBorder="1" applyAlignment="1" applyProtection="1">
      <alignment horizontal="center" vertical="center"/>
      <protection locked="0"/>
    </xf>
    <xf numFmtId="14" fontId="19" fillId="4" borderId="13" xfId="0" applyNumberFormat="1" applyFont="1" applyFill="1" applyBorder="1" applyAlignment="1" applyProtection="1">
      <alignment horizontal="center" vertical="center"/>
      <protection locked="0"/>
    </xf>
    <xf numFmtId="14" fontId="19" fillId="4" borderId="14" xfId="0" applyNumberFormat="1" applyFont="1" applyFill="1" applyBorder="1" applyAlignment="1" applyProtection="1">
      <alignment horizontal="center" vertical="center"/>
      <protection locked="0"/>
    </xf>
    <xf numFmtId="49" fontId="19" fillId="4" borderId="12" xfId="0" applyNumberFormat="1" applyFont="1" applyFill="1" applyBorder="1" applyAlignment="1" applyProtection="1">
      <alignment horizontal="left" vertical="center"/>
      <protection locked="0"/>
    </xf>
    <xf numFmtId="49" fontId="19" fillId="4" borderId="13" xfId="0" applyNumberFormat="1" applyFont="1" applyFill="1" applyBorder="1" applyAlignment="1" applyProtection="1">
      <alignment horizontal="left" vertical="center"/>
      <protection locked="0"/>
    </xf>
    <xf numFmtId="49" fontId="19" fillId="4" borderId="14" xfId="0" applyNumberFormat="1" applyFont="1" applyFill="1" applyBorder="1" applyAlignment="1" applyProtection="1">
      <alignment horizontal="left" vertical="center"/>
      <protection locked="0"/>
    </xf>
    <xf numFmtId="0" fontId="10" fillId="4" borderId="9" xfId="4" applyFont="1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</xf>
    <xf numFmtId="0" fontId="11" fillId="0" borderId="9" xfId="4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0" fillId="0" borderId="9" xfId="4" applyFont="1" applyFill="1" applyBorder="1" applyAlignment="1" applyProtection="1">
      <alignment horizontal="left"/>
    </xf>
    <xf numFmtId="4" fontId="8" fillId="0" borderId="23" xfId="0" applyNumberFormat="1" applyFont="1" applyBorder="1" applyAlignment="1" applyProtection="1">
      <alignment horizontal="right"/>
    </xf>
    <xf numFmtId="4" fontId="8" fillId="4" borderId="22" xfId="0" applyNumberFormat="1" applyFont="1" applyFill="1" applyBorder="1" applyAlignment="1" applyProtection="1">
      <alignment horizontal="right"/>
      <protection locked="0"/>
    </xf>
    <xf numFmtId="4" fontId="8" fillId="4" borderId="23" xfId="0" applyNumberFormat="1" applyFont="1" applyFill="1" applyBorder="1" applyAlignment="1" applyProtection="1">
      <alignment horizontal="right"/>
      <protection locked="0"/>
    </xf>
    <xf numFmtId="4" fontId="8" fillId="0" borderId="35" xfId="0" applyNumberFormat="1" applyFont="1" applyBorder="1" applyAlignment="1" applyProtection="1">
      <alignment horizontal="center" vertical="center" wrapText="1"/>
      <protection locked="0"/>
    </xf>
    <xf numFmtId="4" fontId="8" fillId="0" borderId="51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4" fontId="8" fillId="4" borderId="24" xfId="0" applyNumberFormat="1" applyFont="1" applyFill="1" applyBorder="1" applyAlignment="1" applyProtection="1">
      <alignment horizontal="right"/>
      <protection locked="0"/>
    </xf>
    <xf numFmtId="4" fontId="8" fillId="4" borderId="36" xfId="0" applyNumberFormat="1" applyFont="1" applyFill="1" applyBorder="1" applyAlignment="1" applyProtection="1">
      <alignment horizontal="right"/>
      <protection locked="0"/>
    </xf>
    <xf numFmtId="4" fontId="8" fillId="2" borderId="28" xfId="0" applyNumberFormat="1" applyFont="1" applyFill="1" applyBorder="1" applyAlignment="1" applyProtection="1">
      <alignment horizontal="right"/>
    </xf>
    <xf numFmtId="4" fontId="8" fillId="2" borderId="29" xfId="0" applyNumberFormat="1" applyFont="1" applyFill="1" applyBorder="1" applyAlignment="1" applyProtection="1">
      <alignment horizontal="right"/>
    </xf>
    <xf numFmtId="4" fontId="9" fillId="0" borderId="33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0" fontId="8" fillId="0" borderId="33" xfId="0" applyFont="1" applyBorder="1" applyAlignment="1" applyProtection="1">
      <alignment horizontal="center"/>
    </xf>
    <xf numFmtId="4" fontId="8" fillId="0" borderId="34" xfId="0" applyNumberFormat="1" applyFont="1" applyBorder="1" applyAlignment="1" applyProtection="1">
      <alignment horizontal="right"/>
    </xf>
    <xf numFmtId="4" fontId="8" fillId="2" borderId="30" xfId="0" applyNumberFormat="1" applyFont="1" applyFill="1" applyBorder="1" applyAlignment="1" applyProtection="1">
      <alignment horizontal="right"/>
    </xf>
    <xf numFmtId="4" fontId="8" fillId="4" borderId="25" xfId="0" applyNumberFormat="1" applyFont="1" applyFill="1" applyBorder="1" applyAlignment="1" applyProtection="1">
      <alignment horizontal="right"/>
      <protection locked="0"/>
    </xf>
    <xf numFmtId="4" fontId="8" fillId="4" borderId="26" xfId="0" applyNumberFormat="1" applyFont="1" applyFill="1" applyBorder="1" applyAlignment="1" applyProtection="1">
      <alignment horizontal="right"/>
      <protection locked="0"/>
    </xf>
    <xf numFmtId="4" fontId="8" fillId="0" borderId="26" xfId="0" applyNumberFormat="1" applyFont="1" applyBorder="1" applyAlignment="1" applyProtection="1">
      <alignment horizontal="right"/>
    </xf>
    <xf numFmtId="4" fontId="8" fillId="4" borderId="27" xfId="0" applyNumberFormat="1" applyFont="1" applyFill="1" applyBorder="1" applyAlignment="1" applyProtection="1">
      <alignment horizontal="right"/>
      <protection locked="0"/>
    </xf>
    <xf numFmtId="4" fontId="9" fillId="0" borderId="34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8" fillId="0" borderId="18" xfId="0" applyNumberFormat="1" applyFont="1" applyBorder="1" applyAlignment="1" applyProtection="1">
      <alignment horizontal="right"/>
    </xf>
    <xf numFmtId="4" fontId="8" fillId="0" borderId="19" xfId="0" applyNumberFormat="1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</xf>
    <xf numFmtId="4" fontId="8" fillId="0" borderId="20" xfId="0" applyNumberFormat="1" applyFont="1" applyBorder="1" applyAlignment="1" applyProtection="1">
      <alignment horizontal="right"/>
    </xf>
    <xf numFmtId="4" fontId="8" fillId="2" borderId="50" xfId="0" applyNumberFormat="1" applyFont="1" applyFill="1" applyBorder="1" applyAlignment="1" applyProtection="1">
      <alignment horizontal="right" wrapText="1"/>
    </xf>
    <xf numFmtId="4" fontId="8" fillId="2" borderId="13" xfId="0" applyNumberFormat="1" applyFont="1" applyFill="1" applyBorder="1" applyAlignment="1" applyProtection="1">
      <alignment horizontal="right" wrapText="1"/>
    </xf>
    <xf numFmtId="4" fontId="8" fillId="2" borderId="14" xfId="0" applyNumberFormat="1" applyFont="1" applyFill="1" applyBorder="1" applyAlignment="1" applyProtection="1">
      <alignment horizontal="right" wrapText="1"/>
    </xf>
    <xf numFmtId="4" fontId="8" fillId="0" borderId="23" xfId="0" applyNumberFormat="1" applyFont="1" applyBorder="1" applyAlignment="1" applyProtection="1">
      <alignment horizontal="right"/>
      <protection locked="0"/>
    </xf>
    <xf numFmtId="4" fontId="8" fillId="0" borderId="24" xfId="0" applyNumberFormat="1" applyFont="1" applyBorder="1" applyAlignment="1" applyProtection="1">
      <alignment horizontal="right"/>
      <protection locked="0"/>
    </xf>
    <xf numFmtId="4" fontId="8" fillId="0" borderId="36" xfId="0" applyNumberFormat="1" applyFont="1" applyBorder="1" applyAlignment="1" applyProtection="1">
      <alignment horizontal="right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46" xfId="0" applyNumberFormat="1" applyFont="1" applyBorder="1" applyAlignment="1" applyProtection="1">
      <alignment horizontal="right"/>
      <protection locked="0"/>
    </xf>
    <xf numFmtId="4" fontId="9" fillId="2" borderId="28" xfId="0" applyNumberFormat="1" applyFont="1" applyFill="1" applyBorder="1" applyAlignment="1" applyProtection="1">
      <alignment horizontal="right"/>
    </xf>
    <xf numFmtId="4" fontId="9" fillId="2" borderId="29" xfId="0" applyNumberFormat="1" applyFont="1" applyFill="1" applyBorder="1" applyAlignment="1" applyProtection="1">
      <alignment horizontal="right"/>
    </xf>
    <xf numFmtId="4" fontId="9" fillId="2" borderId="30" xfId="0" applyNumberFormat="1" applyFont="1" applyFill="1" applyBorder="1" applyAlignment="1" applyProtection="1">
      <alignment horizontal="right"/>
    </xf>
    <xf numFmtId="4" fontId="9" fillId="3" borderId="29" xfId="0" applyNumberFormat="1" applyFont="1" applyFill="1" applyBorder="1" applyAlignment="1" applyProtection="1">
      <alignment horizontal="right"/>
    </xf>
    <xf numFmtId="4" fontId="9" fillId="3" borderId="30" xfId="0" applyNumberFormat="1" applyFont="1" applyFill="1" applyBorder="1" applyAlignment="1" applyProtection="1">
      <alignment horizontal="right"/>
    </xf>
    <xf numFmtId="4" fontId="9" fillId="3" borderId="28" xfId="0" applyNumberFormat="1" applyFont="1" applyFill="1" applyBorder="1" applyAlignment="1" applyProtection="1">
      <alignment horizontal="right"/>
    </xf>
    <xf numFmtId="0" fontId="22" fillId="0" borderId="12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4" fontId="8" fillId="0" borderId="23" xfId="0" applyNumberFormat="1" applyFont="1" applyFill="1" applyBorder="1" applyAlignment="1" applyProtection="1">
      <alignment horizontal="right"/>
    </xf>
    <xf numFmtId="4" fontId="8" fillId="0" borderId="8" xfId="0" applyNumberFormat="1" applyFont="1" applyBorder="1" applyAlignment="1" applyProtection="1">
      <alignment horizontal="right"/>
    </xf>
    <xf numFmtId="4" fontId="8" fillId="0" borderId="22" xfId="0" applyNumberFormat="1" applyFont="1" applyBorder="1" applyAlignment="1" applyProtection="1">
      <alignment horizontal="right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" fontId="8" fillId="0" borderId="28" xfId="0" applyNumberFormat="1" applyFont="1" applyBorder="1" applyAlignment="1" applyProtection="1">
      <alignment horizontal="right"/>
    </xf>
    <xf numFmtId="4" fontId="8" fillId="2" borderId="38" xfId="0" applyNumberFormat="1" applyFont="1" applyFill="1" applyBorder="1" applyAlignment="1" applyProtection="1">
      <alignment horizontal="right"/>
    </xf>
    <xf numFmtId="4" fontId="8" fillId="2" borderId="39" xfId="0" applyNumberFormat="1" applyFont="1" applyFill="1" applyBorder="1" applyAlignment="1" applyProtection="1">
      <alignment horizontal="right"/>
    </xf>
    <xf numFmtId="164" fontId="8" fillId="0" borderId="28" xfId="0" applyNumberFormat="1" applyFont="1" applyBorder="1" applyAlignment="1" applyProtection="1">
      <alignment horizontal="right"/>
    </xf>
    <xf numFmtId="164" fontId="8" fillId="0" borderId="29" xfId="0" applyNumberFormat="1" applyFont="1" applyBorder="1" applyAlignment="1" applyProtection="1">
      <alignment horizontal="right"/>
    </xf>
    <xf numFmtId="164" fontId="8" fillId="0" borderId="29" xfId="0" applyNumberFormat="1" applyFont="1" applyBorder="1" applyAlignment="1" applyProtection="1">
      <alignment horizontal="center"/>
    </xf>
    <xf numFmtId="164" fontId="8" fillId="0" borderId="30" xfId="0" applyNumberFormat="1" applyFont="1" applyBorder="1" applyAlignment="1" applyProtection="1">
      <alignment horizontal="center"/>
    </xf>
    <xf numFmtId="4" fontId="8" fillId="2" borderId="37" xfId="0" applyNumberFormat="1" applyFont="1" applyFill="1" applyBorder="1" applyAlignment="1" applyProtection="1">
      <alignment horizontal="right"/>
    </xf>
    <xf numFmtId="4" fontId="8" fillId="4" borderId="38" xfId="0" applyNumberFormat="1" applyFont="1" applyFill="1" applyBorder="1" applyAlignment="1" applyProtection="1">
      <alignment horizontal="right"/>
      <protection locked="0"/>
    </xf>
    <xf numFmtId="4" fontId="8" fillId="4" borderId="32" xfId="0" applyNumberFormat="1" applyFont="1" applyFill="1" applyBorder="1" applyAlignment="1" applyProtection="1">
      <alignment horizontal="right"/>
      <protection locked="0"/>
    </xf>
    <xf numFmtId="4" fontId="8" fillId="4" borderId="33" xfId="0" applyNumberFormat="1" applyFont="1" applyFill="1" applyBorder="1" applyAlignment="1" applyProtection="1">
      <alignment horizontal="right"/>
      <protection locked="0"/>
    </xf>
    <xf numFmtId="4" fontId="9" fillId="3" borderId="42" xfId="0" applyNumberFormat="1" applyFont="1" applyFill="1" applyBorder="1" applyAlignment="1" applyProtection="1">
      <alignment horizontal="right"/>
    </xf>
    <xf numFmtId="4" fontId="9" fillId="3" borderId="43" xfId="0" applyNumberFormat="1" applyFont="1" applyFill="1" applyBorder="1" applyAlignment="1" applyProtection="1">
      <alignment horizontal="right"/>
    </xf>
    <xf numFmtId="4" fontId="9" fillId="3" borderId="41" xfId="0" applyNumberFormat="1" applyFont="1" applyFill="1" applyBorder="1" applyAlignment="1" applyProtection="1">
      <alignment horizontal="right"/>
    </xf>
    <xf numFmtId="0" fontId="8" fillId="0" borderId="29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wrapText="1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0" fillId="0" borderId="9" xfId="4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2" fillId="3" borderId="15" xfId="0" applyFont="1" applyFill="1" applyBorder="1" applyAlignment="1" applyProtection="1">
      <alignment horizontal="center" vertical="top" wrapText="1"/>
    </xf>
    <xf numFmtId="4" fontId="5" fillId="0" borderId="15" xfId="0" applyNumberFormat="1" applyFont="1" applyBorder="1" applyAlignment="1" applyProtection="1">
      <alignment horizontal="right" vertical="top" wrapText="1"/>
    </xf>
    <xf numFmtId="4" fontId="5" fillId="4" borderId="15" xfId="0" applyNumberFormat="1" applyFont="1" applyFill="1" applyBorder="1" applyAlignment="1" applyProtection="1">
      <alignment horizontal="right" vertical="top" wrapText="1"/>
      <protection locked="0"/>
    </xf>
    <xf numFmtId="0" fontId="29" fillId="3" borderId="12" xfId="0" applyFont="1" applyFill="1" applyBorder="1" applyAlignment="1" applyProtection="1">
      <alignment horizontal="center" vertical="top" wrapText="1"/>
    </xf>
    <xf numFmtId="0" fontId="29" fillId="3" borderId="13" xfId="0" applyFont="1" applyFill="1" applyBorder="1" applyAlignment="1" applyProtection="1">
      <alignment horizontal="center" vertical="top" wrapText="1"/>
    </xf>
    <xf numFmtId="0" fontId="29" fillId="3" borderId="14" xfId="0" applyFont="1" applyFill="1" applyBorder="1" applyAlignment="1" applyProtection="1">
      <alignment horizontal="center" vertical="top" wrapText="1"/>
    </xf>
    <xf numFmtId="4" fontId="29" fillId="0" borderId="15" xfId="0" applyNumberFormat="1" applyFont="1" applyBorder="1" applyAlignment="1" applyProtection="1">
      <alignment horizontal="right"/>
    </xf>
    <xf numFmtId="4" fontId="5" fillId="4" borderId="15" xfId="0" applyNumberFormat="1" applyFont="1" applyFill="1" applyBorder="1" applyAlignment="1" applyProtection="1">
      <alignment horizontal="right"/>
      <protection locked="0"/>
    </xf>
    <xf numFmtId="0" fontId="29" fillId="3" borderId="15" xfId="0" applyFont="1" applyFill="1" applyBorder="1" applyAlignment="1" applyProtection="1">
      <alignment horizontal="center" vertical="top" wrapText="1"/>
    </xf>
    <xf numFmtId="4" fontId="5" fillId="4" borderId="12" xfId="0" applyNumberFormat="1" applyFont="1" applyFill="1" applyBorder="1" applyAlignment="1" applyProtection="1">
      <alignment horizontal="right" vertical="top" wrapText="1"/>
      <protection locked="0"/>
    </xf>
    <xf numFmtId="4" fontId="5" fillId="4" borderId="13" xfId="0" applyNumberFormat="1" applyFont="1" applyFill="1" applyBorder="1" applyAlignment="1" applyProtection="1">
      <alignment horizontal="right" vertical="top" wrapText="1"/>
      <protection locked="0"/>
    </xf>
    <xf numFmtId="4" fontId="5" fillId="4" borderId="14" xfId="0" applyNumberFormat="1" applyFont="1" applyFill="1" applyBorder="1" applyAlignment="1" applyProtection="1">
      <alignment horizontal="right" vertical="top" wrapText="1"/>
      <protection locked="0"/>
    </xf>
    <xf numFmtId="9" fontId="5" fillId="0" borderId="15" xfId="0" applyNumberFormat="1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top" wrapText="1"/>
    </xf>
    <xf numFmtId="4" fontId="5" fillId="0" borderId="13" xfId="0" applyNumberFormat="1" applyFont="1" applyBorder="1" applyAlignment="1" applyProtection="1">
      <alignment horizontal="right" vertical="top" wrapText="1"/>
    </xf>
    <xf numFmtId="4" fontId="5" fillId="0" borderId="14" xfId="0" applyNumberFormat="1" applyFont="1" applyBorder="1" applyAlignment="1" applyProtection="1">
      <alignment horizontal="right" vertical="top" wrapText="1"/>
    </xf>
    <xf numFmtId="4" fontId="29" fillId="0" borderId="12" xfId="0" applyNumberFormat="1" applyFont="1" applyBorder="1" applyAlignment="1" applyProtection="1">
      <alignment horizontal="right" vertical="top" wrapText="1"/>
    </xf>
    <xf numFmtId="4" fontId="29" fillId="0" borderId="13" xfId="0" applyNumberFormat="1" applyFont="1" applyBorder="1" applyAlignment="1" applyProtection="1">
      <alignment horizontal="right" vertical="top" wrapText="1"/>
    </xf>
    <xf numFmtId="4" fontId="29" fillId="0" borderId="14" xfId="0" applyNumberFormat="1" applyFont="1" applyBorder="1" applyAlignment="1" applyProtection="1">
      <alignment horizontal="right" vertical="top" wrapText="1"/>
    </xf>
    <xf numFmtId="3" fontId="5" fillId="0" borderId="15" xfId="0" applyNumberFormat="1" applyFont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right"/>
    </xf>
    <xf numFmtId="0" fontId="14" fillId="0" borderId="54" xfId="0" applyFont="1" applyBorder="1" applyAlignment="1" applyProtection="1">
      <alignment horizontal="center"/>
    </xf>
    <xf numFmtId="9" fontId="14" fillId="0" borderId="54" xfId="0" applyNumberFormat="1" applyFont="1" applyBorder="1" applyAlignment="1" applyProtection="1">
      <alignment horizontal="center"/>
    </xf>
    <xf numFmtId="4" fontId="29" fillId="0" borderId="15" xfId="0" applyNumberFormat="1" applyFont="1" applyBorder="1" applyAlignment="1" applyProtection="1">
      <alignment horizontal="right" vertical="top" wrapText="1"/>
    </xf>
    <xf numFmtId="3" fontId="5" fillId="0" borderId="15" xfId="0" applyNumberFormat="1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4" fontId="5" fillId="0" borderId="54" xfId="0" applyNumberFormat="1" applyFont="1" applyBorder="1" applyAlignment="1" applyProtection="1">
      <alignment horizontal="right" vertical="top" wrapText="1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13" xfId="0" applyFont="1" applyFill="1" applyBorder="1" applyAlignment="1" applyProtection="1">
      <alignment horizontal="center" vertical="top" wrapText="1"/>
      <protection locked="0"/>
    </xf>
    <xf numFmtId="9" fontId="18" fillId="0" borderId="54" xfId="0" applyNumberFormat="1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left" vertical="top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45" fillId="3" borderId="12" xfId="0" applyFont="1" applyFill="1" applyBorder="1" applyAlignment="1" applyProtection="1">
      <alignment horizontal="center" vertical="top" wrapText="1"/>
    </xf>
    <xf numFmtId="0" fontId="45" fillId="3" borderId="13" xfId="0" applyFont="1" applyFill="1" applyBorder="1" applyAlignment="1" applyProtection="1">
      <alignment horizontal="center" vertical="top" wrapText="1"/>
    </xf>
    <xf numFmtId="3" fontId="14" fillId="4" borderId="4" xfId="0" applyNumberFormat="1" applyFont="1" applyFill="1" applyBorder="1" applyAlignment="1" applyProtection="1">
      <alignment horizontal="center"/>
      <protection locked="0"/>
    </xf>
    <xf numFmtId="3" fontId="14" fillId="4" borderId="5" xfId="0" applyNumberFormat="1" applyFont="1" applyFill="1" applyBorder="1" applyAlignment="1" applyProtection="1">
      <alignment horizontal="center"/>
      <protection locked="0"/>
    </xf>
    <xf numFmtId="3" fontId="14" fillId="4" borderId="6" xfId="0" applyNumberFormat="1" applyFont="1" applyFill="1" applyBorder="1" applyAlignment="1" applyProtection="1">
      <alignment horizontal="center"/>
      <protection locked="0"/>
    </xf>
    <xf numFmtId="0" fontId="14" fillId="0" borderId="53" xfId="0" applyFont="1" applyBorder="1" applyAlignment="1" applyProtection="1">
      <alignment horizontal="left" vertical="top" wrapText="1"/>
    </xf>
    <xf numFmtId="0" fontId="14" fillId="0" borderId="54" xfId="0" applyFont="1" applyBorder="1" applyAlignment="1" applyProtection="1">
      <alignment horizontal="left" vertical="top" wrapText="1"/>
    </xf>
    <xf numFmtId="3" fontId="14" fillId="4" borderId="53" xfId="0" applyNumberFormat="1" applyFont="1" applyFill="1" applyBorder="1" applyAlignment="1" applyProtection="1">
      <alignment horizontal="center"/>
      <protection locked="0"/>
    </xf>
    <xf numFmtId="3" fontId="18" fillId="0" borderId="54" xfId="0" applyNumberFormat="1" applyFont="1" applyBorder="1" applyAlignment="1" applyProtection="1">
      <alignment horizontal="center"/>
    </xf>
    <xf numFmtId="49" fontId="19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29" fillId="0" borderId="15" xfId="0" applyNumberFormat="1" applyFont="1" applyFill="1" applyBorder="1" applyAlignment="1" applyProtection="1">
      <alignment horizontal="center" vertical="top" wrapText="1"/>
    </xf>
    <xf numFmtId="0" fontId="29" fillId="0" borderId="12" xfId="0" applyFont="1" applyBorder="1" applyAlignment="1" applyProtection="1">
      <alignment horizontal="center" vertical="top" wrapText="1"/>
    </xf>
    <xf numFmtId="0" fontId="29" fillId="0" borderId="13" xfId="0" applyFont="1" applyBorder="1" applyAlignment="1" applyProtection="1">
      <alignment horizontal="center" vertical="top" wrapText="1"/>
    </xf>
    <xf numFmtId="0" fontId="29" fillId="3" borderId="12" xfId="0" applyFont="1" applyFill="1" applyBorder="1" applyAlignment="1" applyProtection="1">
      <alignment horizontal="left" vertical="top" wrapText="1"/>
    </xf>
    <xf numFmtId="0" fontId="29" fillId="3" borderId="13" xfId="0" applyFont="1" applyFill="1" applyBorder="1" applyAlignment="1" applyProtection="1">
      <alignment horizontal="left" vertical="top" wrapText="1"/>
    </xf>
    <xf numFmtId="0" fontId="29" fillId="3" borderId="14" xfId="0" applyFont="1" applyFill="1" applyBorder="1" applyAlignment="1" applyProtection="1">
      <alignment horizontal="left" vertical="top" wrapText="1"/>
    </xf>
    <xf numFmtId="0" fontId="29" fillId="0" borderId="15" xfId="0" applyFont="1" applyBorder="1" applyAlignment="1" applyProtection="1">
      <alignment horizontal="left" vertical="top" wrapText="1"/>
    </xf>
    <xf numFmtId="0" fontId="14" fillId="0" borderId="53" xfId="0" applyFont="1" applyBorder="1" applyAlignment="1" applyProtection="1">
      <alignment horizontal="center"/>
    </xf>
    <xf numFmtId="9" fontId="14" fillId="0" borderId="53" xfId="1" applyFont="1" applyBorder="1" applyAlignment="1" applyProtection="1">
      <alignment horizontal="center"/>
    </xf>
    <xf numFmtId="4" fontId="5" fillId="4" borderId="12" xfId="0" applyNumberFormat="1" applyFont="1" applyFill="1" applyBorder="1" applyAlignment="1" applyProtection="1">
      <alignment horizontal="right"/>
      <protection locked="0"/>
    </xf>
    <xf numFmtId="4" fontId="5" fillId="4" borderId="13" xfId="0" applyNumberFormat="1" applyFont="1" applyFill="1" applyBorder="1" applyAlignment="1" applyProtection="1">
      <alignment horizontal="right"/>
      <protection locked="0"/>
    </xf>
    <xf numFmtId="4" fontId="5" fillId="4" borderId="14" xfId="0" applyNumberFormat="1" applyFont="1" applyFill="1" applyBorder="1" applyAlignment="1" applyProtection="1">
      <alignment horizontal="right"/>
      <protection locked="0"/>
    </xf>
    <xf numFmtId="14" fontId="5" fillId="4" borderId="12" xfId="0" applyNumberFormat="1" applyFont="1" applyFill="1" applyBorder="1" applyAlignment="1" applyProtection="1">
      <alignment horizontal="center"/>
      <protection locked="0"/>
    </xf>
    <xf numFmtId="14" fontId="5" fillId="4" borderId="13" xfId="0" applyNumberFormat="1" applyFont="1" applyFill="1" applyBorder="1" applyAlignment="1" applyProtection="1">
      <alignment horizontal="center"/>
      <protection locked="0"/>
    </xf>
    <xf numFmtId="14" fontId="5" fillId="4" borderId="14" xfId="0" applyNumberFormat="1" applyFont="1" applyFill="1" applyBorder="1" applyAlignment="1" applyProtection="1">
      <alignment horizontal="center"/>
      <protection locked="0"/>
    </xf>
    <xf numFmtId="4" fontId="5" fillId="0" borderId="12" xfId="0" applyNumberFormat="1" applyFont="1" applyFill="1" applyBorder="1" applyAlignment="1" applyProtection="1">
      <alignment horizontal="right"/>
    </xf>
    <xf numFmtId="4" fontId="5" fillId="0" borderId="13" xfId="0" applyNumberFormat="1" applyFont="1" applyFill="1" applyBorder="1" applyAlignment="1" applyProtection="1">
      <alignment horizontal="right"/>
    </xf>
    <xf numFmtId="4" fontId="29" fillId="0" borderId="13" xfId="0" applyNumberFormat="1" applyFont="1" applyBorder="1" applyAlignment="1" applyProtection="1">
      <alignment horizontal="right"/>
    </xf>
    <xf numFmtId="4" fontId="29" fillId="0" borderId="14" xfId="0" applyNumberFormat="1" applyFont="1" applyBorder="1" applyAlignment="1" applyProtection="1">
      <alignment horizontal="right"/>
    </xf>
    <xf numFmtId="4" fontId="29" fillId="0" borderId="12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4" fontId="5" fillId="0" borderId="15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top" wrapText="1"/>
    </xf>
    <xf numFmtId="4" fontId="29" fillId="0" borderId="0" xfId="0" applyNumberFormat="1" applyFont="1" applyFill="1" applyBorder="1" applyAlignment="1" applyProtection="1">
      <alignment horizontal="right"/>
    </xf>
    <xf numFmtId="0" fontId="41" fillId="0" borderId="0" xfId="0" applyFont="1" applyAlignment="1" applyProtection="1">
      <alignment horizontal="left" vertical="top" wrapText="1"/>
    </xf>
  </cellXfs>
  <cellStyles count="8">
    <cellStyle name="Euro" xfId="5"/>
    <cellStyle name="Hyperlink 2" xfId="6"/>
    <cellStyle name="Prozent" xfId="1" builtinId="5"/>
    <cellStyle name="Prozent 2" xfId="3"/>
    <cellStyle name="Standard" xfId="0" builtinId="0"/>
    <cellStyle name="Standard 2" xfId="4"/>
    <cellStyle name="Standard 3" xfId="2"/>
    <cellStyle name="Standard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R86"/>
  <sheetViews>
    <sheetView showGridLines="0" tabSelected="1" zoomScaleNormal="100" workbookViewId="0">
      <selection sqref="A1:F1"/>
    </sheetView>
  </sheetViews>
  <sheetFormatPr baseColWidth="10" defaultColWidth="11.42578125" defaultRowHeight="14.25" x14ac:dyDescent="0.2"/>
  <cols>
    <col min="1" max="1" width="2.85546875" style="139" customWidth="1"/>
    <col min="2" max="9" width="11.42578125" style="139" customWidth="1"/>
    <col min="10" max="10" width="11.42578125" style="176" customWidth="1"/>
    <col min="11" max="13" width="11.42578125" style="209" customWidth="1"/>
    <col min="14" max="15" width="11.42578125" style="205" customWidth="1"/>
    <col min="16" max="17" width="11.42578125" style="204"/>
    <col min="18" max="18" width="11.42578125" style="209"/>
    <col min="19" max="16384" width="11.42578125" style="176"/>
  </cols>
  <sheetData>
    <row r="1" spans="1:18" ht="18" x14ac:dyDescent="0.25">
      <c r="A1" s="212" t="s">
        <v>124</v>
      </c>
      <c r="B1" s="212"/>
      <c r="C1" s="212"/>
      <c r="D1" s="212"/>
      <c r="E1" s="212"/>
      <c r="F1" s="212"/>
      <c r="N1" s="203">
        <v>211</v>
      </c>
      <c r="O1" s="203" t="s">
        <v>58</v>
      </c>
    </row>
    <row r="2" spans="1:18" x14ac:dyDescent="0.2">
      <c r="N2" s="116">
        <v>212</v>
      </c>
      <c r="O2" s="116" t="s">
        <v>59</v>
      </c>
    </row>
    <row r="3" spans="1:18" s="177" customFormat="1" ht="15" x14ac:dyDescent="0.2">
      <c r="A3" s="165" t="s">
        <v>126</v>
      </c>
      <c r="B3" s="166"/>
      <c r="C3" s="166"/>
      <c r="D3" s="166"/>
      <c r="E3" s="166"/>
      <c r="F3" s="166"/>
      <c r="G3" s="166"/>
      <c r="H3" s="166"/>
      <c r="I3" s="166"/>
      <c r="K3" s="202"/>
      <c r="L3" s="202"/>
      <c r="M3" s="202"/>
      <c r="N3" s="116">
        <v>213</v>
      </c>
      <c r="O3" s="116" t="s">
        <v>60</v>
      </c>
      <c r="P3" s="210"/>
      <c r="Q3" s="210"/>
      <c r="R3" s="202"/>
    </row>
    <row r="4" spans="1:18" s="177" customFormat="1" ht="15" x14ac:dyDescent="0.2">
      <c r="A4" s="166"/>
      <c r="B4" s="166"/>
      <c r="C4" s="166"/>
      <c r="D4" s="166"/>
      <c r="E4" s="166"/>
      <c r="F4" s="166"/>
      <c r="G4" s="166"/>
      <c r="H4" s="166"/>
      <c r="I4" s="166"/>
      <c r="K4" s="202"/>
      <c r="L4" s="202"/>
      <c r="M4" s="202"/>
      <c r="N4" s="116">
        <v>214</v>
      </c>
      <c r="O4" s="116" t="s">
        <v>61</v>
      </c>
      <c r="P4" s="210"/>
      <c r="Q4" s="210"/>
      <c r="R4" s="202"/>
    </row>
    <row r="5" spans="1:18" s="177" customFormat="1" ht="15" x14ac:dyDescent="0.2">
      <c r="A5" s="166" t="s">
        <v>125</v>
      </c>
      <c r="B5" s="213" t="s">
        <v>140</v>
      </c>
      <c r="C5" s="213"/>
      <c r="D5" s="213"/>
      <c r="E5" s="213"/>
      <c r="F5" s="213"/>
      <c r="G5" s="213"/>
      <c r="H5" s="213"/>
      <c r="I5" s="213"/>
      <c r="J5" s="213"/>
      <c r="K5" s="202"/>
      <c r="L5" s="202"/>
      <c r="M5" s="202"/>
      <c r="N5" s="116">
        <v>216</v>
      </c>
      <c r="O5" s="116" t="s">
        <v>141</v>
      </c>
      <c r="P5" s="210"/>
      <c r="Q5" s="210"/>
      <c r="R5" s="202"/>
    </row>
    <row r="6" spans="1:18" s="177" customFormat="1" ht="15" x14ac:dyDescent="0.2">
      <c r="A6" s="166"/>
      <c r="B6" s="166"/>
      <c r="C6" s="166"/>
      <c r="D6" s="166"/>
      <c r="E6" s="166"/>
      <c r="F6" s="166"/>
      <c r="G6" s="166"/>
      <c r="H6" s="166"/>
      <c r="I6" s="166"/>
      <c r="K6" s="202"/>
      <c r="L6" s="202"/>
      <c r="M6" s="202"/>
      <c r="N6" s="116">
        <v>510</v>
      </c>
      <c r="O6" s="116" t="s">
        <v>62</v>
      </c>
      <c r="P6" s="210"/>
      <c r="Q6" s="210"/>
      <c r="R6" s="202"/>
    </row>
    <row r="7" spans="1:18" s="177" customFormat="1" ht="30" customHeight="1" x14ac:dyDescent="0.2">
      <c r="A7" s="167" t="s">
        <v>127</v>
      </c>
      <c r="B7" s="213" t="s">
        <v>139</v>
      </c>
      <c r="C7" s="213"/>
      <c r="D7" s="213"/>
      <c r="E7" s="213"/>
      <c r="F7" s="213"/>
      <c r="G7" s="213"/>
      <c r="H7" s="213"/>
      <c r="I7" s="213"/>
      <c r="J7" s="213"/>
      <c r="K7" s="202"/>
      <c r="L7" s="202"/>
      <c r="M7" s="202"/>
      <c r="N7" s="116">
        <v>520</v>
      </c>
      <c r="O7" s="116" t="s">
        <v>63</v>
      </c>
      <c r="P7" s="210"/>
      <c r="Q7" s="210"/>
      <c r="R7" s="202"/>
    </row>
    <row r="8" spans="1:18" s="177" customFormat="1" ht="15" x14ac:dyDescent="0.2">
      <c r="A8" s="166"/>
      <c r="B8" s="166"/>
      <c r="C8" s="166"/>
      <c r="D8" s="166"/>
      <c r="E8" s="166"/>
      <c r="F8" s="166"/>
      <c r="G8" s="166"/>
      <c r="H8" s="166"/>
      <c r="I8" s="166"/>
      <c r="K8" s="202"/>
      <c r="L8" s="202"/>
      <c r="M8" s="202"/>
      <c r="N8" s="116">
        <v>530</v>
      </c>
      <c r="O8" s="116" t="s">
        <v>64</v>
      </c>
      <c r="P8" s="210"/>
      <c r="Q8" s="210"/>
      <c r="R8" s="202"/>
    </row>
    <row r="9" spans="1:18" s="177" customFormat="1" ht="15" x14ac:dyDescent="0.2">
      <c r="A9" s="166" t="s">
        <v>128</v>
      </c>
      <c r="B9" s="213" t="s">
        <v>219</v>
      </c>
      <c r="C9" s="213"/>
      <c r="D9" s="213"/>
      <c r="E9" s="213"/>
      <c r="F9" s="213"/>
      <c r="G9" s="213"/>
      <c r="H9" s="213"/>
      <c r="I9" s="213"/>
      <c r="J9" s="213"/>
      <c r="K9" s="202"/>
      <c r="L9" s="202"/>
      <c r="M9" s="202"/>
      <c r="N9" s="116">
        <v>534</v>
      </c>
      <c r="O9" s="116" t="s">
        <v>65</v>
      </c>
      <c r="P9" s="210"/>
      <c r="Q9" s="210"/>
      <c r="R9" s="202"/>
    </row>
    <row r="10" spans="1:18" s="177" customFormat="1" ht="15" x14ac:dyDescent="0.2">
      <c r="A10" s="166"/>
      <c r="B10" s="166"/>
      <c r="C10" s="166"/>
      <c r="D10" s="166"/>
      <c r="E10" s="166"/>
      <c r="F10" s="166"/>
      <c r="G10" s="166"/>
      <c r="H10" s="166"/>
      <c r="I10" s="166"/>
      <c r="K10" s="202"/>
      <c r="L10" s="202"/>
      <c r="M10" s="202"/>
      <c r="N10" s="116">
        <v>541</v>
      </c>
      <c r="O10" s="116" t="s">
        <v>66</v>
      </c>
      <c r="P10" s="210"/>
      <c r="Q10" s="210"/>
      <c r="R10" s="202"/>
    </row>
    <row r="11" spans="1:18" s="177" customFormat="1" ht="15" x14ac:dyDescent="0.2">
      <c r="A11" s="167" t="s">
        <v>130</v>
      </c>
      <c r="B11" s="213" t="s">
        <v>231</v>
      </c>
      <c r="C11" s="213"/>
      <c r="D11" s="213"/>
      <c r="E11" s="213"/>
      <c r="F11" s="213"/>
      <c r="G11" s="213"/>
      <c r="H11" s="213"/>
      <c r="I11" s="213"/>
      <c r="J11" s="213"/>
      <c r="K11" s="202"/>
      <c r="L11" s="202"/>
      <c r="M11" s="202"/>
      <c r="N11" s="116">
        <v>543</v>
      </c>
      <c r="O11" s="116" t="s">
        <v>67</v>
      </c>
      <c r="P11" s="210"/>
      <c r="Q11" s="210"/>
      <c r="R11" s="202"/>
    </row>
    <row r="12" spans="1:18" s="177" customFormat="1" ht="15" x14ac:dyDescent="0.2">
      <c r="A12" s="166"/>
      <c r="B12" s="166"/>
      <c r="C12" s="166"/>
      <c r="D12" s="166"/>
      <c r="E12" s="166"/>
      <c r="F12" s="166"/>
      <c r="G12" s="166"/>
      <c r="H12" s="166"/>
      <c r="I12" s="166"/>
      <c r="K12" s="202"/>
      <c r="L12" s="202"/>
      <c r="M12" s="202"/>
      <c r="N12" s="116">
        <v>544</v>
      </c>
      <c r="O12" s="116" t="s">
        <v>68</v>
      </c>
      <c r="P12" s="210"/>
      <c r="Q12" s="210"/>
      <c r="R12" s="202"/>
    </row>
    <row r="13" spans="1:18" s="177" customFormat="1" ht="30" customHeight="1" x14ac:dyDescent="0.2">
      <c r="A13" s="167" t="s">
        <v>129</v>
      </c>
      <c r="B13" s="213" t="s">
        <v>204</v>
      </c>
      <c r="C13" s="213"/>
      <c r="D13" s="213"/>
      <c r="E13" s="213"/>
      <c r="F13" s="213"/>
      <c r="G13" s="213"/>
      <c r="H13" s="213"/>
      <c r="I13" s="213"/>
      <c r="J13" s="213"/>
      <c r="K13" s="202"/>
      <c r="L13" s="202"/>
      <c r="M13" s="202"/>
      <c r="N13" s="116">
        <v>546</v>
      </c>
      <c r="O13" s="116" t="s">
        <v>69</v>
      </c>
      <c r="P13" s="210"/>
      <c r="Q13" s="210"/>
      <c r="R13" s="202"/>
    </row>
    <row r="14" spans="1:18" s="177" customFormat="1" ht="15" x14ac:dyDescent="0.2">
      <c r="A14" s="166"/>
      <c r="B14" s="166"/>
      <c r="C14" s="166"/>
      <c r="D14" s="166"/>
      <c r="E14" s="166"/>
      <c r="F14" s="166"/>
      <c r="G14" s="166"/>
      <c r="H14" s="166"/>
      <c r="I14" s="166"/>
      <c r="K14" s="202"/>
      <c r="L14" s="202"/>
      <c r="M14" s="202"/>
      <c r="N14" s="203">
        <v>549</v>
      </c>
      <c r="O14" s="203" t="s">
        <v>70</v>
      </c>
      <c r="P14" s="210"/>
      <c r="Q14" s="210"/>
      <c r="R14" s="202"/>
    </row>
    <row r="15" spans="1:18" s="177" customFormat="1" ht="31.5" customHeight="1" x14ac:dyDescent="0.2">
      <c r="A15" s="167" t="s">
        <v>132</v>
      </c>
      <c r="B15" s="213" t="s">
        <v>234</v>
      </c>
      <c r="C15" s="213"/>
      <c r="D15" s="213"/>
      <c r="E15" s="213"/>
      <c r="F15" s="213"/>
      <c r="G15" s="213"/>
      <c r="H15" s="213"/>
      <c r="I15" s="213"/>
      <c r="J15" s="213"/>
      <c r="K15" s="202"/>
      <c r="L15" s="202"/>
      <c r="M15" s="202"/>
      <c r="N15" s="116">
        <v>551</v>
      </c>
      <c r="O15" s="116" t="s">
        <v>71</v>
      </c>
      <c r="P15" s="210"/>
      <c r="Q15" s="210"/>
      <c r="R15" s="202"/>
    </row>
    <row r="16" spans="1:18" s="177" customFormat="1" ht="15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K16" s="202"/>
      <c r="L16" s="202"/>
      <c r="M16" s="202"/>
      <c r="N16" s="203">
        <v>551</v>
      </c>
      <c r="O16" s="203" t="s">
        <v>117</v>
      </c>
      <c r="P16" s="210"/>
      <c r="Q16" s="210"/>
      <c r="R16" s="202"/>
    </row>
    <row r="17" spans="1:18" s="177" customFormat="1" ht="15" x14ac:dyDescent="0.2">
      <c r="A17" s="166" t="s">
        <v>138</v>
      </c>
      <c r="B17" s="213" t="s">
        <v>205</v>
      </c>
      <c r="C17" s="213"/>
      <c r="D17" s="213"/>
      <c r="E17" s="213"/>
      <c r="F17" s="213"/>
      <c r="G17" s="213"/>
      <c r="H17" s="213"/>
      <c r="I17" s="213"/>
      <c r="J17" s="213"/>
      <c r="K17" s="202"/>
      <c r="L17" s="202"/>
      <c r="M17" s="202"/>
      <c r="N17" s="116">
        <v>551</v>
      </c>
      <c r="O17" s="116" t="s">
        <v>72</v>
      </c>
      <c r="P17" s="210"/>
      <c r="Q17" s="210"/>
      <c r="R17" s="202"/>
    </row>
    <row r="18" spans="1:18" s="177" customFormat="1" ht="15" x14ac:dyDescent="0.2">
      <c r="K18" s="202"/>
      <c r="L18" s="202"/>
      <c r="M18" s="202"/>
      <c r="N18" s="116">
        <v>551</v>
      </c>
      <c r="O18" s="116" t="s">
        <v>73</v>
      </c>
      <c r="P18" s="210"/>
      <c r="Q18" s="210"/>
      <c r="R18" s="202"/>
    </row>
    <row r="19" spans="1:18" s="177" customFormat="1" ht="15" x14ac:dyDescent="0.2">
      <c r="A19" s="166" t="s">
        <v>194</v>
      </c>
      <c r="B19" s="213" t="s">
        <v>232</v>
      </c>
      <c r="C19" s="213"/>
      <c r="D19" s="213"/>
      <c r="E19" s="213"/>
      <c r="F19" s="213"/>
      <c r="G19" s="213"/>
      <c r="H19" s="213"/>
      <c r="I19" s="213"/>
      <c r="J19" s="213"/>
      <c r="K19" s="202"/>
      <c r="L19" s="202"/>
      <c r="M19" s="202"/>
      <c r="N19" s="116">
        <v>551</v>
      </c>
      <c r="O19" s="116" t="s">
        <v>74</v>
      </c>
      <c r="P19" s="210"/>
      <c r="Q19" s="210"/>
      <c r="R19" s="202"/>
    </row>
    <row r="20" spans="1:18" s="177" customFormat="1" ht="15" x14ac:dyDescent="0.2">
      <c r="A20" s="166"/>
      <c r="K20" s="202"/>
      <c r="L20" s="202"/>
      <c r="M20" s="202"/>
      <c r="N20" s="116">
        <v>552</v>
      </c>
      <c r="O20" s="116" t="s">
        <v>75</v>
      </c>
      <c r="P20" s="210"/>
      <c r="Q20" s="210"/>
      <c r="R20" s="202"/>
    </row>
    <row r="21" spans="1:18" s="177" customFormat="1" ht="15" x14ac:dyDescent="0.2">
      <c r="A21" s="202" t="s">
        <v>220</v>
      </c>
      <c r="B21" s="202" t="s">
        <v>235</v>
      </c>
      <c r="C21" s="166"/>
      <c r="D21" s="166"/>
      <c r="E21" s="166"/>
      <c r="F21" s="166"/>
      <c r="G21" s="166"/>
      <c r="H21" s="166"/>
      <c r="I21" s="166"/>
      <c r="K21" s="202"/>
      <c r="L21" s="202"/>
      <c r="M21" s="202"/>
      <c r="N21" s="116">
        <v>553</v>
      </c>
      <c r="O21" s="116" t="s">
        <v>76</v>
      </c>
      <c r="P21" s="210"/>
      <c r="Q21" s="210"/>
      <c r="R21" s="202"/>
    </row>
    <row r="22" spans="1:18" s="177" customFormat="1" ht="15" x14ac:dyDescent="0.2">
      <c r="A22" s="166"/>
      <c r="C22" s="166"/>
      <c r="D22" s="166"/>
      <c r="E22" s="166"/>
      <c r="F22" s="166"/>
      <c r="G22" s="166"/>
      <c r="H22" s="166"/>
      <c r="I22" s="166"/>
      <c r="K22" s="202"/>
      <c r="L22" s="202"/>
      <c r="M22" s="202"/>
      <c r="N22" s="116">
        <v>554</v>
      </c>
      <c r="O22" s="116" t="s">
        <v>77</v>
      </c>
      <c r="P22" s="210"/>
      <c r="Q22" s="210"/>
      <c r="R22" s="202"/>
    </row>
    <row r="23" spans="1:18" x14ac:dyDescent="0.2">
      <c r="N23" s="116">
        <v>556</v>
      </c>
      <c r="O23" s="116" t="s">
        <v>78</v>
      </c>
    </row>
    <row r="24" spans="1:18" x14ac:dyDescent="0.2">
      <c r="N24" s="116">
        <v>556</v>
      </c>
      <c r="O24" s="116" t="s">
        <v>79</v>
      </c>
    </row>
    <row r="25" spans="1:18" x14ac:dyDescent="0.2">
      <c r="N25" s="116">
        <v>556</v>
      </c>
      <c r="O25" s="116" t="s">
        <v>80</v>
      </c>
    </row>
    <row r="26" spans="1:18" x14ac:dyDescent="0.2">
      <c r="N26" s="116">
        <v>557</v>
      </c>
      <c r="O26" s="116" t="s">
        <v>81</v>
      </c>
    </row>
    <row r="27" spans="1:18" x14ac:dyDescent="0.2">
      <c r="N27" s="116">
        <v>559</v>
      </c>
      <c r="O27" s="116" t="s">
        <v>82</v>
      </c>
    </row>
    <row r="28" spans="1:18" x14ac:dyDescent="0.2">
      <c r="N28" s="116">
        <v>561</v>
      </c>
      <c r="O28" s="116" t="s">
        <v>83</v>
      </c>
    </row>
    <row r="29" spans="1:18" x14ac:dyDescent="0.2">
      <c r="N29" s="116">
        <v>562</v>
      </c>
      <c r="O29" s="116" t="s">
        <v>84</v>
      </c>
    </row>
    <row r="30" spans="1:18" x14ac:dyDescent="0.2">
      <c r="N30" s="116">
        <v>563</v>
      </c>
      <c r="O30" s="116" t="s">
        <v>85</v>
      </c>
    </row>
    <row r="31" spans="1:18" x14ac:dyDescent="0.2">
      <c r="N31" s="116">
        <v>569</v>
      </c>
      <c r="O31" s="116" t="s">
        <v>86</v>
      </c>
    </row>
    <row r="32" spans="1:18" x14ac:dyDescent="0.2">
      <c r="N32" s="116">
        <v>571</v>
      </c>
      <c r="O32" s="116" t="s">
        <v>87</v>
      </c>
    </row>
    <row r="33" spans="14:15" x14ac:dyDescent="0.2">
      <c r="N33" s="116">
        <v>572</v>
      </c>
      <c r="O33" s="116" t="s">
        <v>88</v>
      </c>
    </row>
    <row r="34" spans="14:15" x14ac:dyDescent="0.2">
      <c r="N34" s="116">
        <v>573</v>
      </c>
      <c r="O34" s="116" t="s">
        <v>89</v>
      </c>
    </row>
    <row r="35" spans="14:15" x14ac:dyDescent="0.2">
      <c r="N35" s="116">
        <v>574</v>
      </c>
      <c r="O35" s="116" t="s">
        <v>90</v>
      </c>
    </row>
    <row r="36" spans="14:15" x14ac:dyDescent="0.2">
      <c r="N36" s="116">
        <v>579</v>
      </c>
      <c r="O36" s="116" t="s">
        <v>91</v>
      </c>
    </row>
    <row r="37" spans="14:15" x14ac:dyDescent="0.2">
      <c r="N37" s="116">
        <v>591</v>
      </c>
      <c r="O37" s="116" t="s">
        <v>92</v>
      </c>
    </row>
    <row r="38" spans="14:15" x14ac:dyDescent="0.2">
      <c r="N38" s="116">
        <v>598</v>
      </c>
      <c r="O38" s="116" t="s">
        <v>143</v>
      </c>
    </row>
    <row r="39" spans="14:15" x14ac:dyDescent="0.2">
      <c r="N39" s="116">
        <v>599</v>
      </c>
      <c r="O39" s="116" t="s">
        <v>93</v>
      </c>
    </row>
    <row r="40" spans="14:15" x14ac:dyDescent="0.2">
      <c r="N40" s="116">
        <v>610</v>
      </c>
      <c r="O40" s="116" t="s">
        <v>94</v>
      </c>
    </row>
    <row r="41" spans="14:15" x14ac:dyDescent="0.2">
      <c r="N41" s="116">
        <v>641</v>
      </c>
      <c r="O41" s="116" t="s">
        <v>95</v>
      </c>
    </row>
    <row r="42" spans="14:15" x14ac:dyDescent="0.2">
      <c r="N42" s="116">
        <v>643</v>
      </c>
      <c r="O42" s="116" t="s">
        <v>96</v>
      </c>
    </row>
    <row r="43" spans="14:15" x14ac:dyDescent="0.2">
      <c r="N43" s="116">
        <v>690</v>
      </c>
      <c r="O43" s="116" t="s">
        <v>97</v>
      </c>
    </row>
    <row r="44" spans="14:15" x14ac:dyDescent="0.2">
      <c r="N44" s="116">
        <v>690</v>
      </c>
      <c r="O44" s="116" t="s">
        <v>98</v>
      </c>
    </row>
    <row r="45" spans="14:15" x14ac:dyDescent="0.2">
      <c r="N45" s="116">
        <v>690</v>
      </c>
      <c r="O45" s="116" t="s">
        <v>99</v>
      </c>
    </row>
    <row r="46" spans="14:15" x14ac:dyDescent="0.2">
      <c r="N46" s="116">
        <v>713</v>
      </c>
      <c r="O46" s="116" t="s">
        <v>100</v>
      </c>
    </row>
    <row r="47" spans="14:15" x14ac:dyDescent="0.2">
      <c r="N47" s="116">
        <v>714</v>
      </c>
      <c r="O47" s="116" t="s">
        <v>101</v>
      </c>
    </row>
    <row r="48" spans="14:15" x14ac:dyDescent="0.2">
      <c r="N48" s="116">
        <v>721</v>
      </c>
      <c r="O48" s="116" t="s">
        <v>102</v>
      </c>
    </row>
    <row r="49" spans="14:15" x14ac:dyDescent="0.2">
      <c r="N49" s="116">
        <v>721</v>
      </c>
      <c r="O49" s="116" t="s">
        <v>113</v>
      </c>
    </row>
    <row r="50" spans="14:15" x14ac:dyDescent="0.2">
      <c r="N50" s="116">
        <v>721</v>
      </c>
      <c r="O50" s="116" t="s">
        <v>114</v>
      </c>
    </row>
    <row r="51" spans="14:15" x14ac:dyDescent="0.2">
      <c r="N51" s="116">
        <v>732</v>
      </c>
      <c r="O51" s="116" t="s">
        <v>103</v>
      </c>
    </row>
    <row r="52" spans="14:15" x14ac:dyDescent="0.2">
      <c r="N52" s="116">
        <v>733</v>
      </c>
      <c r="O52" s="116" t="s">
        <v>104</v>
      </c>
    </row>
    <row r="53" spans="14:15" x14ac:dyDescent="0.2">
      <c r="N53" s="116">
        <v>734</v>
      </c>
      <c r="O53" s="116" t="s">
        <v>105</v>
      </c>
    </row>
    <row r="54" spans="14:15" x14ac:dyDescent="0.2">
      <c r="N54" s="116">
        <v>739</v>
      </c>
      <c r="O54" s="116" t="s">
        <v>145</v>
      </c>
    </row>
    <row r="55" spans="14:15" x14ac:dyDescent="0.2">
      <c r="N55" s="116">
        <v>742</v>
      </c>
      <c r="O55" s="116" t="s">
        <v>106</v>
      </c>
    </row>
    <row r="56" spans="14:15" x14ac:dyDescent="0.2">
      <c r="N56" s="116">
        <v>745</v>
      </c>
      <c r="O56" s="116" t="s">
        <v>107</v>
      </c>
    </row>
    <row r="57" spans="14:15" x14ac:dyDescent="0.2">
      <c r="N57" s="116">
        <v>750</v>
      </c>
      <c r="O57" s="116" t="s">
        <v>108</v>
      </c>
    </row>
    <row r="58" spans="14:15" x14ac:dyDescent="0.2">
      <c r="N58" s="116">
        <v>761</v>
      </c>
      <c r="O58" s="116" t="s">
        <v>109</v>
      </c>
    </row>
    <row r="59" spans="14:15" x14ac:dyDescent="0.2">
      <c r="N59" s="116">
        <v>766</v>
      </c>
      <c r="O59" s="116" t="s">
        <v>110</v>
      </c>
    </row>
    <row r="60" spans="14:15" x14ac:dyDescent="0.2">
      <c r="N60" s="116">
        <v>769</v>
      </c>
      <c r="O60" s="116" t="s">
        <v>112</v>
      </c>
    </row>
    <row r="61" spans="14:15" x14ac:dyDescent="0.2">
      <c r="N61" s="116">
        <v>791</v>
      </c>
      <c r="O61" s="116" t="s">
        <v>111</v>
      </c>
    </row>
    <row r="63" spans="14:15" x14ac:dyDescent="0.2">
      <c r="N63" s="116"/>
      <c r="O63" s="116"/>
    </row>
    <row r="64" spans="14:15" x14ac:dyDescent="0.2">
      <c r="N64" s="116"/>
      <c r="O64" s="116"/>
    </row>
    <row r="65" spans="14:15" x14ac:dyDescent="0.2">
      <c r="N65" s="116"/>
      <c r="O65" s="116"/>
    </row>
    <row r="66" spans="14:15" x14ac:dyDescent="0.2">
      <c r="N66" s="116"/>
      <c r="O66" s="116"/>
    </row>
    <row r="67" spans="14:15" x14ac:dyDescent="0.2">
      <c r="N67" s="116"/>
      <c r="O67" s="116"/>
    </row>
    <row r="68" spans="14:15" x14ac:dyDescent="0.2">
      <c r="N68" s="116"/>
      <c r="O68" s="116"/>
    </row>
    <row r="69" spans="14:15" x14ac:dyDescent="0.2">
      <c r="N69" s="116"/>
      <c r="O69" s="116"/>
    </row>
    <row r="70" spans="14:15" x14ac:dyDescent="0.2">
      <c r="N70" s="116"/>
      <c r="O70" s="116"/>
    </row>
    <row r="71" spans="14:15" x14ac:dyDescent="0.2">
      <c r="N71" s="116"/>
      <c r="O71" s="116"/>
    </row>
    <row r="72" spans="14:15" x14ac:dyDescent="0.2">
      <c r="N72" s="116"/>
      <c r="O72" s="116"/>
    </row>
    <row r="73" spans="14:15" x14ac:dyDescent="0.2">
      <c r="N73" s="116"/>
      <c r="O73" s="116"/>
    </row>
    <row r="74" spans="14:15" x14ac:dyDescent="0.2">
      <c r="N74" s="116"/>
      <c r="O74" s="116"/>
    </row>
    <row r="75" spans="14:15" x14ac:dyDescent="0.2">
      <c r="N75" s="116"/>
      <c r="O75" s="116"/>
    </row>
    <row r="76" spans="14:15" x14ac:dyDescent="0.2">
      <c r="N76" s="116"/>
      <c r="O76" s="116"/>
    </row>
    <row r="77" spans="14:15" x14ac:dyDescent="0.2">
      <c r="N77" s="116"/>
      <c r="O77" s="116"/>
    </row>
    <row r="78" spans="14:15" x14ac:dyDescent="0.2">
      <c r="N78" s="116"/>
      <c r="O78" s="116"/>
    </row>
    <row r="79" spans="14:15" x14ac:dyDescent="0.2">
      <c r="N79" s="116"/>
      <c r="O79" s="116"/>
    </row>
    <row r="80" spans="14:15" x14ac:dyDescent="0.2">
      <c r="N80" s="116"/>
      <c r="O80" s="116"/>
    </row>
    <row r="81" spans="14:15" x14ac:dyDescent="0.2">
      <c r="N81" s="116"/>
      <c r="O81" s="116"/>
    </row>
    <row r="82" spans="14:15" x14ac:dyDescent="0.2">
      <c r="N82" s="116"/>
      <c r="O82" s="116"/>
    </row>
    <row r="83" spans="14:15" x14ac:dyDescent="0.2">
      <c r="N83" s="116"/>
      <c r="O83" s="116"/>
    </row>
    <row r="84" spans="14:15" x14ac:dyDescent="0.2">
      <c r="N84" s="116"/>
      <c r="O84" s="116"/>
    </row>
    <row r="85" spans="14:15" x14ac:dyDescent="0.2">
      <c r="N85" s="204"/>
      <c r="O85" s="204"/>
    </row>
    <row r="86" spans="14:15" x14ac:dyDescent="0.2">
      <c r="N86" s="204"/>
      <c r="O86" s="204"/>
    </row>
  </sheetData>
  <sheetProtection sheet="1" selectLockedCells="1" selectUnlockedCells="1"/>
  <mergeCells count="9">
    <mergeCell ref="A1:F1"/>
    <mergeCell ref="B19:J19"/>
    <mergeCell ref="B9:J9"/>
    <mergeCell ref="B17:J17"/>
    <mergeCell ref="B15:J15"/>
    <mergeCell ref="B5:J5"/>
    <mergeCell ref="B7:J7"/>
    <mergeCell ref="B13:J13"/>
    <mergeCell ref="B11:J11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S304"/>
  <sheetViews>
    <sheetView showGridLines="0" zoomScaleNormal="100" zoomScalePageLayoutView="90" workbookViewId="0">
      <pane ySplit="17" topLeftCell="A18" activePane="bottomLeft" state="frozen"/>
      <selection pane="bottomLeft" activeCell="O28" sqref="O28:R28"/>
    </sheetView>
  </sheetViews>
  <sheetFormatPr baseColWidth="10" defaultColWidth="0" defaultRowHeight="14.25" zeroHeight="1" x14ac:dyDescent="0.2"/>
  <cols>
    <col min="1" max="3" width="3.28515625" style="28" customWidth="1"/>
    <col min="4" max="7" width="3.5703125" style="28" customWidth="1"/>
    <col min="8" max="10" width="2.85546875" style="28" customWidth="1"/>
    <col min="11" max="24" width="3.28515625" style="28" customWidth="1"/>
    <col min="25" max="25" width="19" style="28" customWidth="1"/>
    <col min="26" max="42" width="3.28515625" style="28" customWidth="1"/>
    <col min="43" max="43" width="3.42578125" style="28" customWidth="1"/>
    <col min="44" max="55" width="3.28515625" style="28" customWidth="1"/>
    <col min="56" max="56" width="25.28515625" style="28" customWidth="1"/>
    <col min="57" max="57" width="0.7109375" style="28" customWidth="1"/>
    <col min="58" max="59" width="3.28515625" style="162" hidden="1" customWidth="1"/>
    <col min="60" max="70" width="3.28515625" style="113" hidden="1" customWidth="1"/>
    <col min="71" max="75" width="3.28515625" style="1" hidden="1" customWidth="1"/>
    <col min="76" max="357" width="3.28515625" style="28" hidden="1" customWidth="1"/>
    <col min="358" max="16384" width="11.42578125" style="28" hidden="1"/>
  </cols>
  <sheetData>
    <row r="1" spans="1:75" ht="15.75" x14ac:dyDescent="0.25">
      <c r="A1" s="27" t="s">
        <v>228</v>
      </c>
      <c r="N1" s="29"/>
      <c r="BH1" s="109"/>
      <c r="BI1" s="109"/>
      <c r="BJ1" s="110"/>
      <c r="BK1" s="110"/>
      <c r="BL1" s="110"/>
      <c r="BM1" s="110"/>
      <c r="BN1" s="110"/>
      <c r="BO1" s="110"/>
      <c r="BP1" s="110"/>
      <c r="BQ1" s="110"/>
      <c r="BR1" s="110"/>
      <c r="BS1" s="130"/>
      <c r="BT1" s="130"/>
      <c r="BU1" s="130"/>
    </row>
    <row r="2" spans="1:75" s="31" customFormat="1" ht="11.25" x14ac:dyDescent="0.2">
      <c r="A2" s="31" t="s">
        <v>20</v>
      </c>
      <c r="B2" s="33"/>
      <c r="D2" s="31" t="s">
        <v>23</v>
      </c>
      <c r="E2" s="31" t="s">
        <v>229</v>
      </c>
      <c r="N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9"/>
      <c r="BT2" s="149"/>
      <c r="BU2" s="149"/>
      <c r="BV2" s="133"/>
      <c r="BW2" s="133"/>
    </row>
    <row r="3" spans="1:75" s="31" customFormat="1" ht="11.25" x14ac:dyDescent="0.2">
      <c r="A3" s="33"/>
      <c r="B3" s="33"/>
      <c r="D3" s="31" t="s">
        <v>19</v>
      </c>
      <c r="E3" s="31" t="s">
        <v>131</v>
      </c>
      <c r="N3" s="147"/>
      <c r="BH3" s="151"/>
      <c r="BI3" s="151"/>
      <c r="BJ3" s="148"/>
      <c r="BK3" s="148"/>
      <c r="BL3" s="148"/>
      <c r="BM3" s="148"/>
      <c r="BN3" s="148"/>
      <c r="BO3" s="148"/>
      <c r="BP3" s="148"/>
      <c r="BQ3" s="148"/>
      <c r="BR3" s="148"/>
      <c r="BS3" s="149"/>
      <c r="BT3" s="149"/>
      <c r="BU3" s="149"/>
      <c r="BV3" s="133"/>
      <c r="BW3" s="133"/>
    </row>
    <row r="4" spans="1:75" s="31" customFormat="1" ht="11.25" x14ac:dyDescent="0.2">
      <c r="D4" s="31" t="s">
        <v>24</v>
      </c>
      <c r="E4" s="31" t="s">
        <v>191</v>
      </c>
      <c r="N4" s="147"/>
      <c r="BH4" s="148"/>
      <c r="BI4" s="148"/>
      <c r="BJ4" s="148"/>
      <c r="BK4" s="152"/>
      <c r="BL4" s="152"/>
      <c r="BM4" s="152"/>
      <c r="BN4" s="152"/>
      <c r="BO4" s="152"/>
      <c r="BP4" s="152"/>
      <c r="BQ4" s="152"/>
      <c r="BR4" s="152"/>
      <c r="BS4" s="153"/>
      <c r="BT4" s="153"/>
      <c r="BU4" s="153"/>
      <c r="BV4" s="133"/>
      <c r="BW4" s="133"/>
    </row>
    <row r="5" spans="1:75" s="31" customFormat="1" ht="11.25" x14ac:dyDescent="0.2">
      <c r="D5" s="31" t="s">
        <v>25</v>
      </c>
      <c r="E5" s="150" t="s">
        <v>230</v>
      </c>
      <c r="N5" s="147"/>
      <c r="BH5" s="148"/>
      <c r="BI5" s="148"/>
      <c r="BJ5" s="151"/>
      <c r="BK5" s="151"/>
      <c r="BL5" s="119"/>
      <c r="BM5" s="119"/>
      <c r="BN5" s="119"/>
      <c r="BO5" s="118"/>
      <c r="BP5" s="119"/>
      <c r="BQ5" s="119"/>
      <c r="BR5" s="119"/>
      <c r="BS5" s="154"/>
      <c r="BT5" s="154"/>
      <c r="BU5" s="154"/>
      <c r="BV5" s="133"/>
      <c r="BW5" s="133"/>
    </row>
    <row r="6" spans="1:75" s="31" customFormat="1" ht="11.25" x14ac:dyDescent="0.2">
      <c r="E6" s="150"/>
      <c r="N6" s="147"/>
      <c r="BH6" s="151"/>
      <c r="BI6" s="151"/>
      <c r="BJ6" s="151"/>
      <c r="BK6" s="151"/>
      <c r="BL6" s="119"/>
      <c r="BM6" s="119"/>
      <c r="BN6" s="119"/>
      <c r="BO6" s="119"/>
      <c r="BP6" s="119"/>
      <c r="BQ6" s="119"/>
      <c r="BR6" s="119"/>
      <c r="BS6" s="154"/>
      <c r="BT6" s="154"/>
      <c r="BU6" s="154"/>
      <c r="BV6" s="133"/>
      <c r="BW6" s="133"/>
    </row>
    <row r="7" spans="1:75" ht="14.25" customHeight="1" x14ac:dyDescent="0.2">
      <c r="A7" s="68"/>
      <c r="B7" s="68"/>
      <c r="C7" s="68"/>
      <c r="D7" s="68"/>
      <c r="F7" s="139"/>
      <c r="G7" s="139"/>
      <c r="H7" s="139"/>
      <c r="I7" s="139"/>
      <c r="J7" s="139"/>
      <c r="K7" s="139"/>
      <c r="L7" s="139"/>
      <c r="M7" s="68"/>
      <c r="N7" s="69"/>
      <c r="O7" s="68"/>
      <c r="P7" s="68"/>
      <c r="BH7" s="112"/>
      <c r="BI7" s="112"/>
      <c r="BJ7" s="112"/>
      <c r="BK7" s="112"/>
      <c r="BL7" s="111"/>
      <c r="BM7" s="111"/>
      <c r="BN7" s="111"/>
      <c r="BO7" s="111"/>
      <c r="BP7" s="111"/>
      <c r="BQ7" s="111"/>
      <c r="BR7" s="111"/>
      <c r="BS7" s="131"/>
      <c r="BT7" s="131"/>
      <c r="BU7" s="131"/>
    </row>
    <row r="8" spans="1:75" ht="14.25" customHeight="1" x14ac:dyDescent="0.2">
      <c r="N8" s="29"/>
      <c r="BH8" s="109"/>
      <c r="BI8" s="109"/>
      <c r="BJ8" s="109"/>
      <c r="BK8" s="110"/>
      <c r="BL8" s="110"/>
      <c r="BM8" s="110"/>
      <c r="BN8" s="110"/>
      <c r="BO8" s="110"/>
      <c r="BP8" s="110"/>
      <c r="BQ8" s="110"/>
      <c r="BR8" s="110"/>
      <c r="BS8" s="130"/>
      <c r="BT8" s="130"/>
      <c r="BU8" s="130"/>
    </row>
    <row r="9" spans="1:75" ht="15" customHeight="1" x14ac:dyDescent="0.25">
      <c r="A9" s="25" t="s">
        <v>0</v>
      </c>
      <c r="B9" s="23"/>
      <c r="C9" s="23"/>
      <c r="D9" s="23"/>
      <c r="E9" s="23"/>
      <c r="F9" s="23"/>
      <c r="G9" s="35"/>
      <c r="H9" s="23" t="str">
        <f>IF(Kostengegenüberstellung!N8="","",Kostengegenüberstellung!N8)</f>
        <v/>
      </c>
      <c r="I9" s="23" t="s">
        <v>221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29"/>
      <c r="BT9" s="129"/>
      <c r="BU9" s="129"/>
    </row>
    <row r="10" spans="1:75" ht="15" customHeight="1" x14ac:dyDescent="0.25">
      <c r="A10" s="25" t="s">
        <v>21</v>
      </c>
      <c r="B10" s="23"/>
      <c r="C10" s="23"/>
      <c r="D10" s="23"/>
      <c r="E10" s="23"/>
      <c r="F10" s="23"/>
      <c r="G10" s="36"/>
      <c r="H10" s="23" t="str">
        <f>IF(Kostengegenüberstellung!N9="","",Kostengegenüberstellung!N9)</f>
        <v/>
      </c>
      <c r="I10" s="23" t="s">
        <v>222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BH10" s="112"/>
      <c r="BI10" s="112"/>
      <c r="BJ10" s="109"/>
      <c r="BK10" s="109"/>
      <c r="BL10" s="109"/>
      <c r="BM10" s="109"/>
      <c r="BN10" s="109"/>
      <c r="BO10" s="109"/>
      <c r="BP10" s="109"/>
      <c r="BQ10" s="109"/>
      <c r="BR10" s="109"/>
      <c r="BS10" s="129"/>
      <c r="BT10" s="129"/>
      <c r="BU10" s="129"/>
    </row>
    <row r="11" spans="1:75" ht="15" customHeight="1" x14ac:dyDescent="0.25">
      <c r="A11" s="25" t="s">
        <v>1</v>
      </c>
      <c r="B11" s="23"/>
      <c r="C11" s="23"/>
      <c r="D11" s="23"/>
      <c r="E11" s="23"/>
      <c r="F11" s="23"/>
      <c r="G11" s="36"/>
      <c r="H11" s="23" t="str">
        <f>IF(Kostengegenüberstellung!N10="","",Kostengegenüberstellung!N10)</f>
        <v/>
      </c>
      <c r="I11" s="23" t="s">
        <v>223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BH11" s="112"/>
      <c r="BI11" s="112"/>
      <c r="BJ11" s="109"/>
      <c r="BK11" s="109"/>
      <c r="BL11" s="109"/>
      <c r="BM11" s="109"/>
      <c r="BN11" s="109"/>
      <c r="BO11" s="109"/>
      <c r="BP11" s="109"/>
      <c r="BQ11" s="109"/>
      <c r="BR11" s="109"/>
      <c r="BS11" s="129"/>
      <c r="BT11" s="129"/>
      <c r="BU11" s="129"/>
    </row>
    <row r="12" spans="1:75" ht="15" customHeight="1" x14ac:dyDescent="0.25">
      <c r="A12" s="30"/>
      <c r="N12" s="29"/>
      <c r="BH12" s="112"/>
      <c r="BI12" s="112"/>
      <c r="BJ12" s="109"/>
      <c r="BK12" s="109"/>
      <c r="BL12" s="109"/>
      <c r="BM12" s="109"/>
      <c r="BN12" s="109"/>
      <c r="BO12" s="109"/>
      <c r="BP12" s="109"/>
      <c r="BQ12" s="109"/>
      <c r="BR12" s="109"/>
      <c r="BS12" s="129"/>
      <c r="BT12" s="129"/>
      <c r="BU12" s="129"/>
    </row>
    <row r="13" spans="1:75" ht="12" customHeight="1" x14ac:dyDescent="0.2">
      <c r="BH13" s="112"/>
      <c r="BI13" s="112"/>
      <c r="BJ13" s="109"/>
      <c r="BK13" s="109"/>
      <c r="BL13" s="109"/>
      <c r="BM13" s="109"/>
      <c r="BN13" s="109"/>
      <c r="BO13" s="109"/>
      <c r="BP13" s="109"/>
      <c r="BQ13" s="109"/>
      <c r="BR13" s="109"/>
      <c r="BS13" s="129"/>
      <c r="BT13" s="129"/>
      <c r="BU13" s="129"/>
    </row>
    <row r="14" spans="1:75" s="31" customFormat="1" ht="29.25" customHeight="1" x14ac:dyDescent="0.2">
      <c r="A14" s="242" t="s">
        <v>26</v>
      </c>
      <c r="B14" s="243" t="s">
        <v>17</v>
      </c>
      <c r="C14" s="243"/>
      <c r="D14" s="243"/>
      <c r="E14" s="243" t="s">
        <v>28</v>
      </c>
      <c r="F14" s="243"/>
      <c r="G14" s="243"/>
      <c r="H14" s="243" t="s">
        <v>150</v>
      </c>
      <c r="I14" s="243"/>
      <c r="J14" s="243"/>
      <c r="K14" s="243" t="s">
        <v>56</v>
      </c>
      <c r="L14" s="243"/>
      <c r="M14" s="243"/>
      <c r="N14" s="243"/>
      <c r="O14" s="243" t="s">
        <v>152</v>
      </c>
      <c r="P14" s="243"/>
      <c r="Q14" s="243"/>
      <c r="R14" s="243"/>
      <c r="S14" s="263" t="s">
        <v>153</v>
      </c>
      <c r="T14" s="264"/>
      <c r="U14" s="265"/>
      <c r="V14" s="243" t="s">
        <v>148</v>
      </c>
      <c r="W14" s="243"/>
      <c r="X14" s="243"/>
      <c r="Y14" s="269" t="s">
        <v>37</v>
      </c>
      <c r="Z14" s="263" t="s">
        <v>188</v>
      </c>
      <c r="AA14" s="264"/>
      <c r="AB14" s="265"/>
      <c r="AC14" s="260" t="s">
        <v>18</v>
      </c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2"/>
      <c r="BH14" s="108"/>
      <c r="BI14" s="112"/>
      <c r="BJ14" s="109"/>
      <c r="BK14" s="109"/>
      <c r="BL14" s="109"/>
      <c r="BM14" s="109"/>
      <c r="BN14" s="109"/>
      <c r="BO14" s="109"/>
      <c r="BP14" s="109"/>
      <c r="BQ14" s="109"/>
      <c r="BR14" s="109"/>
      <c r="BS14" s="129"/>
      <c r="BT14" s="129"/>
      <c r="BU14" s="129"/>
      <c r="BV14" s="133"/>
      <c r="BW14" s="133"/>
    </row>
    <row r="15" spans="1:75" s="31" customFormat="1" ht="36.75" customHeight="1" x14ac:dyDescent="0.2">
      <c r="A15" s="242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66"/>
      <c r="T15" s="267"/>
      <c r="U15" s="268"/>
      <c r="V15" s="243"/>
      <c r="W15" s="243"/>
      <c r="X15" s="243"/>
      <c r="Y15" s="270"/>
      <c r="Z15" s="266"/>
      <c r="AA15" s="267"/>
      <c r="AB15" s="268"/>
      <c r="AC15" s="257" t="s">
        <v>52</v>
      </c>
      <c r="AD15" s="258"/>
      <c r="AE15" s="259"/>
      <c r="AF15" s="257" t="s">
        <v>53</v>
      </c>
      <c r="AG15" s="258"/>
      <c r="AH15" s="259"/>
      <c r="AI15" s="257" t="s">
        <v>42</v>
      </c>
      <c r="AJ15" s="258"/>
      <c r="AK15" s="259"/>
      <c r="AL15" s="257" t="s">
        <v>149</v>
      </c>
      <c r="AM15" s="258"/>
      <c r="AN15" s="259"/>
      <c r="AO15" s="257" t="s">
        <v>51</v>
      </c>
      <c r="AP15" s="258"/>
      <c r="AQ15" s="259"/>
      <c r="AR15" s="257" t="s">
        <v>54</v>
      </c>
      <c r="AS15" s="258"/>
      <c r="AT15" s="259"/>
      <c r="AU15" s="257" t="s">
        <v>49</v>
      </c>
      <c r="AV15" s="258"/>
      <c r="AW15" s="259"/>
      <c r="AX15" s="257" t="s">
        <v>189</v>
      </c>
      <c r="AY15" s="258"/>
      <c r="AZ15" s="259"/>
      <c r="BA15" s="257" t="s">
        <v>55</v>
      </c>
      <c r="BB15" s="258"/>
      <c r="BC15" s="259"/>
      <c r="BD15" s="32" t="s">
        <v>154</v>
      </c>
      <c r="BH15" s="115"/>
      <c r="BI15" s="109"/>
      <c r="BJ15" s="112"/>
      <c r="BK15" s="109"/>
      <c r="BL15" s="109"/>
      <c r="BM15" s="109"/>
      <c r="BN15" s="109"/>
      <c r="BO15" s="109"/>
      <c r="BP15" s="109"/>
      <c r="BQ15" s="109"/>
      <c r="BR15" s="109"/>
      <c r="BS15" s="129"/>
      <c r="BT15" s="129"/>
      <c r="BU15" s="129"/>
      <c r="BV15" s="133"/>
      <c r="BW15" s="133"/>
    </row>
    <row r="16" spans="1:75" s="31" customFormat="1" ht="12" customHeight="1" x14ac:dyDescent="0.2">
      <c r="A16" s="163"/>
      <c r="B16" s="254"/>
      <c r="C16" s="255"/>
      <c r="D16" s="256"/>
      <c r="E16" s="254"/>
      <c r="F16" s="255"/>
      <c r="G16" s="256"/>
      <c r="H16" s="254"/>
      <c r="I16" s="255"/>
      <c r="J16" s="256"/>
      <c r="K16" s="254"/>
      <c r="L16" s="255"/>
      <c r="M16" s="255"/>
      <c r="N16" s="256"/>
      <c r="O16" s="254"/>
      <c r="P16" s="255"/>
      <c r="Q16" s="255"/>
      <c r="R16" s="256"/>
      <c r="S16" s="254"/>
      <c r="T16" s="255"/>
      <c r="U16" s="256"/>
      <c r="V16" s="254"/>
      <c r="W16" s="255"/>
      <c r="X16" s="256"/>
      <c r="Y16" s="188"/>
      <c r="Z16" s="254"/>
      <c r="AA16" s="255"/>
      <c r="AB16" s="256"/>
      <c r="AC16" s="254"/>
      <c r="AD16" s="255"/>
      <c r="AE16" s="256"/>
      <c r="AF16" s="254"/>
      <c r="AG16" s="255"/>
      <c r="AH16" s="256"/>
      <c r="AI16" s="254"/>
      <c r="AJ16" s="255"/>
      <c r="AK16" s="256"/>
      <c r="AL16" s="254"/>
      <c r="AM16" s="255"/>
      <c r="AN16" s="256"/>
      <c r="AO16" s="254"/>
      <c r="AP16" s="255"/>
      <c r="AQ16" s="256"/>
      <c r="AR16" s="254"/>
      <c r="AS16" s="255"/>
      <c r="AT16" s="256"/>
      <c r="AU16" s="254"/>
      <c r="AV16" s="255"/>
      <c r="AW16" s="256"/>
      <c r="AX16" s="254"/>
      <c r="AY16" s="255"/>
      <c r="AZ16" s="256"/>
      <c r="BA16" s="254"/>
      <c r="BB16" s="255"/>
      <c r="BC16" s="256"/>
      <c r="BD16" s="32"/>
      <c r="BH16" s="118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29"/>
      <c r="BT16" s="129"/>
      <c r="BU16" s="129"/>
      <c r="BV16" s="133"/>
      <c r="BW16" s="133"/>
    </row>
    <row r="17" spans="1:75" s="31" customFormat="1" ht="12" customHeight="1" x14ac:dyDescent="0.2">
      <c r="A17" s="253" t="s">
        <v>155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2"/>
      <c r="S17" s="250">
        <f>SUM(S18:U225)</f>
        <v>151374.96999999997</v>
      </c>
      <c r="T17" s="251"/>
      <c r="U17" s="252"/>
      <c r="V17" s="250">
        <f>SUM(V18:X225)</f>
        <v>151374.96999999997</v>
      </c>
      <c r="W17" s="251"/>
      <c r="X17" s="252"/>
      <c r="Y17" s="189"/>
      <c r="Z17" s="250">
        <f>SUM(Z18:AB225)</f>
        <v>1280.99</v>
      </c>
      <c r="AA17" s="251"/>
      <c r="AB17" s="252"/>
      <c r="AC17" s="250">
        <f t="shared" ref="AC17" si="0">SUM(AC18:AE225)</f>
        <v>16029.41</v>
      </c>
      <c r="AD17" s="251"/>
      <c r="AE17" s="252"/>
      <c r="AF17" s="250">
        <f t="shared" ref="AF17" si="1">SUM(AF18:AH225)</f>
        <v>58889.930000000008</v>
      </c>
      <c r="AG17" s="251"/>
      <c r="AH17" s="252"/>
      <c r="AI17" s="250">
        <f t="shared" ref="AI17" si="2">SUM(AI18:AK225)</f>
        <v>37114.21</v>
      </c>
      <c r="AJ17" s="251"/>
      <c r="AK17" s="252"/>
      <c r="AL17" s="250">
        <f t="shared" ref="AL17" si="3">SUM(AL18:AN225)</f>
        <v>0</v>
      </c>
      <c r="AM17" s="251"/>
      <c r="AN17" s="252"/>
      <c r="AO17" s="250">
        <f t="shared" ref="AO17" si="4">SUM(AO18:AQ225)</f>
        <v>8607.31</v>
      </c>
      <c r="AP17" s="251"/>
      <c r="AQ17" s="252"/>
      <c r="AR17" s="250">
        <f t="shared" ref="AR17" si="5">SUM(AR18:AT225)</f>
        <v>0</v>
      </c>
      <c r="AS17" s="251"/>
      <c r="AT17" s="252"/>
      <c r="AU17" s="250">
        <f t="shared" ref="AU17" si="6">SUM(AU18:AW225)</f>
        <v>10000</v>
      </c>
      <c r="AV17" s="251"/>
      <c r="AW17" s="252"/>
      <c r="AX17" s="250">
        <f t="shared" ref="AX17" si="7">SUM(AX18:AZ225)</f>
        <v>18653.12</v>
      </c>
      <c r="AY17" s="251"/>
      <c r="AZ17" s="252"/>
      <c r="BA17" s="250">
        <f t="shared" ref="BA17" si="8">SUM(BA18:BC225)</f>
        <v>800</v>
      </c>
      <c r="BB17" s="251"/>
      <c r="BC17" s="252"/>
      <c r="BD17" s="77">
        <f>SUM(Z17:BC17)</f>
        <v>151374.97</v>
      </c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29"/>
      <c r="BT17" s="129"/>
      <c r="BU17" s="129"/>
      <c r="BV17" s="133"/>
      <c r="BW17" s="133"/>
    </row>
    <row r="18" spans="1:75" s="31" customFormat="1" ht="17.25" customHeight="1" x14ac:dyDescent="0.2">
      <c r="A18" s="72">
        <v>1</v>
      </c>
      <c r="B18" s="244">
        <v>43232</v>
      </c>
      <c r="C18" s="245"/>
      <c r="D18" s="246"/>
      <c r="E18" s="244">
        <v>43250</v>
      </c>
      <c r="F18" s="245"/>
      <c r="G18" s="246"/>
      <c r="H18" s="247" t="s">
        <v>165</v>
      </c>
      <c r="I18" s="248"/>
      <c r="J18" s="249"/>
      <c r="K18" s="247" t="s">
        <v>169</v>
      </c>
      <c r="L18" s="248"/>
      <c r="M18" s="248"/>
      <c r="N18" s="249"/>
      <c r="O18" s="247" t="s">
        <v>166</v>
      </c>
      <c r="P18" s="248"/>
      <c r="Q18" s="248"/>
      <c r="R18" s="249"/>
      <c r="S18" s="239">
        <v>37114.21</v>
      </c>
      <c r="T18" s="240"/>
      <c r="U18" s="241"/>
      <c r="V18" s="239">
        <v>23108.12</v>
      </c>
      <c r="W18" s="240"/>
      <c r="X18" s="241"/>
      <c r="Y18" s="186" t="s">
        <v>80</v>
      </c>
      <c r="Z18" s="239"/>
      <c r="AA18" s="240"/>
      <c r="AB18" s="241"/>
      <c r="AC18" s="227">
        <f t="shared" ref="AC18:AC81" si="9">IF((MID($Y18,1,1)="2"),($V18-$Z18),0)</f>
        <v>0</v>
      </c>
      <c r="AD18" s="228"/>
      <c r="AE18" s="229"/>
      <c r="AF18" s="227">
        <f t="shared" ref="AF18:AF81" si="10">IF(OR((MID($Y18,1,2)=("51")),(MID($Y18,1,2)=("52")),(MID($Y18,1,2)=("53")),(MID($Y18,1,2)=("54"))),($V18-$Z18),0)</f>
        <v>0</v>
      </c>
      <c r="AG18" s="228"/>
      <c r="AH18" s="229"/>
      <c r="AI18" s="227">
        <f t="shared" ref="AI18:AI81" si="11">IF((MID($Y18,1,2)="55"),($V18-$Z18),0)</f>
        <v>23108.12</v>
      </c>
      <c r="AJ18" s="228"/>
      <c r="AK18" s="229"/>
      <c r="AL18" s="227">
        <f t="shared" ref="AL18:AL81" si="12">IF((MID($Y18,1,2)="56"),($V18-$Z18),0)</f>
        <v>0</v>
      </c>
      <c r="AM18" s="228"/>
      <c r="AN18" s="229"/>
      <c r="AO18" s="227">
        <f t="shared" ref="AO18:AO81" si="13">IF((MID($Y18,1,2)="57"),($V18-$Z18),0)</f>
        <v>0</v>
      </c>
      <c r="AP18" s="228"/>
      <c r="AQ18" s="229"/>
      <c r="AR18" s="227">
        <f t="shared" ref="AR18:AR81" si="14">IF((MID($Y18,1,2)="59"),($V18-$Z18),0)</f>
        <v>0</v>
      </c>
      <c r="AS18" s="228"/>
      <c r="AT18" s="229"/>
      <c r="AU18" s="227">
        <f t="shared" ref="AU18:AU81" si="15">IF((MID($Y18,1,1)="6"),($V18-$Z18),0)</f>
        <v>0</v>
      </c>
      <c r="AV18" s="228"/>
      <c r="AW18" s="229"/>
      <c r="AX18" s="227">
        <f t="shared" ref="AX18:AX81" si="16">IF(OR(Y18="721 Beweissicherung",Y18="721 Untersuchungen Bodendenkmale"),0,IF((MID($Y18,1,1)="7"),($V18-$Z18),0))</f>
        <v>0</v>
      </c>
      <c r="AY18" s="228"/>
      <c r="AZ18" s="229"/>
      <c r="BA18" s="227">
        <f t="shared" ref="BA18:BA81" si="17">IF(OR(Y18="721 Beweissicherung",Y18="721 Untersuchungen Bodendenkmale"),($V18-$Z18),0)</f>
        <v>0</v>
      </c>
      <c r="BB18" s="228"/>
      <c r="BC18" s="229"/>
      <c r="BD18" s="164"/>
      <c r="BH18" s="109"/>
      <c r="BI18" s="109"/>
      <c r="BJ18" s="109"/>
      <c r="BK18" s="112"/>
      <c r="BL18" s="116"/>
      <c r="BM18" s="116"/>
      <c r="BN18" s="116"/>
      <c r="BO18" s="116"/>
      <c r="BP18" s="116"/>
      <c r="BQ18" s="116"/>
      <c r="BR18" s="116"/>
      <c r="BS18" s="134"/>
      <c r="BT18" s="134"/>
      <c r="BU18" s="134"/>
      <c r="BV18" s="133"/>
      <c r="BW18" s="133"/>
    </row>
    <row r="19" spans="1:75" s="31" customFormat="1" ht="17.25" customHeight="1" x14ac:dyDescent="0.25">
      <c r="A19" s="72">
        <v>2</v>
      </c>
      <c r="B19" s="237"/>
      <c r="C19" s="237"/>
      <c r="D19" s="237"/>
      <c r="E19" s="237"/>
      <c r="F19" s="237"/>
      <c r="G19" s="237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9"/>
      <c r="T19" s="240"/>
      <c r="U19" s="241"/>
      <c r="V19" s="236">
        <v>14006.09</v>
      </c>
      <c r="W19" s="236"/>
      <c r="X19" s="236"/>
      <c r="Y19" s="186" t="s">
        <v>79</v>
      </c>
      <c r="Z19" s="239"/>
      <c r="AA19" s="240"/>
      <c r="AB19" s="241"/>
      <c r="AC19" s="227">
        <f t="shared" si="9"/>
        <v>0</v>
      </c>
      <c r="AD19" s="228"/>
      <c r="AE19" s="229"/>
      <c r="AF19" s="227">
        <f t="shared" si="10"/>
        <v>0</v>
      </c>
      <c r="AG19" s="228"/>
      <c r="AH19" s="229"/>
      <c r="AI19" s="227">
        <f t="shared" si="11"/>
        <v>14006.09</v>
      </c>
      <c r="AJ19" s="228"/>
      <c r="AK19" s="229"/>
      <c r="AL19" s="227">
        <f t="shared" si="12"/>
        <v>0</v>
      </c>
      <c r="AM19" s="228"/>
      <c r="AN19" s="229"/>
      <c r="AO19" s="227">
        <f t="shared" si="13"/>
        <v>0</v>
      </c>
      <c r="AP19" s="228"/>
      <c r="AQ19" s="229"/>
      <c r="AR19" s="227">
        <f t="shared" si="14"/>
        <v>0</v>
      </c>
      <c r="AS19" s="228"/>
      <c r="AT19" s="229"/>
      <c r="AU19" s="227">
        <f t="shared" si="15"/>
        <v>0</v>
      </c>
      <c r="AV19" s="228"/>
      <c r="AW19" s="229"/>
      <c r="AX19" s="227">
        <f t="shared" si="16"/>
        <v>0</v>
      </c>
      <c r="AY19" s="228"/>
      <c r="AZ19" s="229"/>
      <c r="BA19" s="227">
        <f t="shared" si="17"/>
        <v>0</v>
      </c>
      <c r="BB19" s="228"/>
      <c r="BC19" s="229"/>
      <c r="BD19" s="164"/>
      <c r="BH19" s="109"/>
      <c r="BI19" s="109"/>
      <c r="BJ19" s="109"/>
      <c r="BK19" s="114"/>
      <c r="BL19" s="114"/>
      <c r="BM19" s="114"/>
      <c r="BN19" s="114"/>
      <c r="BO19" s="114"/>
      <c r="BP19" s="114"/>
      <c r="BQ19" s="114"/>
      <c r="BR19" s="114"/>
      <c r="BS19" s="132"/>
      <c r="BT19" s="132"/>
      <c r="BU19" s="132"/>
      <c r="BV19" s="133"/>
      <c r="BW19" s="133"/>
    </row>
    <row r="20" spans="1:75" s="31" customFormat="1" ht="17.25" customHeight="1" x14ac:dyDescent="0.2">
      <c r="A20" s="72">
        <v>3</v>
      </c>
      <c r="B20" s="237">
        <v>43233</v>
      </c>
      <c r="C20" s="237"/>
      <c r="D20" s="237"/>
      <c r="E20" s="237">
        <v>43250</v>
      </c>
      <c r="F20" s="237"/>
      <c r="G20" s="237"/>
      <c r="H20" s="238" t="s">
        <v>167</v>
      </c>
      <c r="I20" s="238"/>
      <c r="J20" s="238"/>
      <c r="K20" s="238" t="s">
        <v>168</v>
      </c>
      <c r="L20" s="238"/>
      <c r="M20" s="238"/>
      <c r="N20" s="238"/>
      <c r="O20" s="238" t="s">
        <v>170</v>
      </c>
      <c r="P20" s="238"/>
      <c r="Q20" s="238"/>
      <c r="R20" s="238"/>
      <c r="S20" s="239">
        <v>23605.74</v>
      </c>
      <c r="T20" s="240"/>
      <c r="U20" s="241"/>
      <c r="V20" s="236">
        <v>11005.96</v>
      </c>
      <c r="W20" s="236"/>
      <c r="X20" s="236"/>
      <c r="Y20" s="186" t="s">
        <v>59</v>
      </c>
      <c r="Z20" s="239"/>
      <c r="AA20" s="240"/>
      <c r="AB20" s="241"/>
      <c r="AC20" s="227">
        <f t="shared" si="9"/>
        <v>11005.96</v>
      </c>
      <c r="AD20" s="228"/>
      <c r="AE20" s="229"/>
      <c r="AF20" s="227">
        <f t="shared" si="10"/>
        <v>0</v>
      </c>
      <c r="AG20" s="228"/>
      <c r="AH20" s="229"/>
      <c r="AI20" s="227">
        <f t="shared" si="11"/>
        <v>0</v>
      </c>
      <c r="AJ20" s="228"/>
      <c r="AK20" s="229"/>
      <c r="AL20" s="227">
        <f t="shared" si="12"/>
        <v>0</v>
      </c>
      <c r="AM20" s="228"/>
      <c r="AN20" s="229"/>
      <c r="AO20" s="227">
        <f t="shared" si="13"/>
        <v>0</v>
      </c>
      <c r="AP20" s="228"/>
      <c r="AQ20" s="229"/>
      <c r="AR20" s="227">
        <f t="shared" si="14"/>
        <v>0</v>
      </c>
      <c r="AS20" s="228"/>
      <c r="AT20" s="229"/>
      <c r="AU20" s="227">
        <f t="shared" si="15"/>
        <v>0</v>
      </c>
      <c r="AV20" s="228"/>
      <c r="AW20" s="229"/>
      <c r="AX20" s="227">
        <f t="shared" si="16"/>
        <v>0</v>
      </c>
      <c r="AY20" s="228"/>
      <c r="AZ20" s="229"/>
      <c r="BA20" s="227">
        <f t="shared" si="17"/>
        <v>0</v>
      </c>
      <c r="BB20" s="228"/>
      <c r="BC20" s="229"/>
      <c r="BD20" s="164"/>
      <c r="BH20" s="109"/>
      <c r="BI20" s="109"/>
      <c r="BJ20" s="109"/>
      <c r="BK20" s="110"/>
      <c r="BL20" s="110"/>
      <c r="BM20" s="110"/>
      <c r="BN20" s="110"/>
      <c r="BO20" s="110"/>
      <c r="BP20" s="110"/>
      <c r="BQ20" s="110"/>
      <c r="BR20" s="110"/>
      <c r="BS20" s="130"/>
      <c r="BT20" s="130"/>
      <c r="BU20" s="130"/>
      <c r="BV20" s="133"/>
      <c r="BW20" s="133"/>
    </row>
    <row r="21" spans="1:75" s="31" customFormat="1" ht="17.25" customHeight="1" x14ac:dyDescent="0.2">
      <c r="A21" s="72">
        <v>4</v>
      </c>
      <c r="B21" s="237"/>
      <c r="C21" s="237"/>
      <c r="D21" s="237"/>
      <c r="E21" s="237"/>
      <c r="F21" s="237"/>
      <c r="G21" s="237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9"/>
      <c r="T21" s="240"/>
      <c r="U21" s="241"/>
      <c r="V21" s="236">
        <v>5023.45</v>
      </c>
      <c r="W21" s="236"/>
      <c r="X21" s="236"/>
      <c r="Y21" s="186" t="s">
        <v>61</v>
      </c>
      <c r="Z21" s="239"/>
      <c r="AA21" s="240"/>
      <c r="AB21" s="241"/>
      <c r="AC21" s="227">
        <f t="shared" si="9"/>
        <v>5023.45</v>
      </c>
      <c r="AD21" s="228"/>
      <c r="AE21" s="229"/>
      <c r="AF21" s="227">
        <f t="shared" si="10"/>
        <v>0</v>
      </c>
      <c r="AG21" s="228"/>
      <c r="AH21" s="229"/>
      <c r="AI21" s="227">
        <f t="shared" si="11"/>
        <v>0</v>
      </c>
      <c r="AJ21" s="228"/>
      <c r="AK21" s="229"/>
      <c r="AL21" s="227">
        <f t="shared" si="12"/>
        <v>0</v>
      </c>
      <c r="AM21" s="228"/>
      <c r="AN21" s="229"/>
      <c r="AO21" s="227">
        <f t="shared" si="13"/>
        <v>0</v>
      </c>
      <c r="AP21" s="228"/>
      <c r="AQ21" s="229"/>
      <c r="AR21" s="227">
        <f t="shared" si="14"/>
        <v>0</v>
      </c>
      <c r="AS21" s="228"/>
      <c r="AT21" s="229"/>
      <c r="AU21" s="227">
        <f t="shared" si="15"/>
        <v>0</v>
      </c>
      <c r="AV21" s="228"/>
      <c r="AW21" s="229"/>
      <c r="AX21" s="227">
        <f t="shared" si="16"/>
        <v>0</v>
      </c>
      <c r="AY21" s="228"/>
      <c r="AZ21" s="229"/>
      <c r="BA21" s="227">
        <f t="shared" si="17"/>
        <v>0</v>
      </c>
      <c r="BB21" s="228"/>
      <c r="BC21" s="229"/>
      <c r="BD21" s="164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29"/>
      <c r="BT21" s="129"/>
      <c r="BU21" s="129"/>
      <c r="BV21" s="133"/>
      <c r="BW21" s="133"/>
    </row>
    <row r="22" spans="1:75" s="31" customFormat="1" ht="17.25" customHeight="1" x14ac:dyDescent="0.2">
      <c r="A22" s="72">
        <v>5</v>
      </c>
      <c r="B22" s="237"/>
      <c r="C22" s="237"/>
      <c r="D22" s="237"/>
      <c r="E22" s="237"/>
      <c r="F22" s="237"/>
      <c r="G22" s="237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9"/>
      <c r="T22" s="240"/>
      <c r="U22" s="241"/>
      <c r="V22" s="236">
        <f>S20-V20-V21</f>
        <v>7576.3300000000027</v>
      </c>
      <c r="W22" s="236"/>
      <c r="X22" s="236"/>
      <c r="Y22" s="186" t="s">
        <v>63</v>
      </c>
      <c r="Z22" s="239"/>
      <c r="AA22" s="240"/>
      <c r="AB22" s="241"/>
      <c r="AC22" s="227">
        <f t="shared" si="9"/>
        <v>0</v>
      </c>
      <c r="AD22" s="228"/>
      <c r="AE22" s="229"/>
      <c r="AF22" s="227">
        <f t="shared" si="10"/>
        <v>7576.3300000000027</v>
      </c>
      <c r="AG22" s="228"/>
      <c r="AH22" s="229"/>
      <c r="AI22" s="227">
        <f t="shared" si="11"/>
        <v>0</v>
      </c>
      <c r="AJ22" s="228"/>
      <c r="AK22" s="229"/>
      <c r="AL22" s="227">
        <f t="shared" si="12"/>
        <v>0</v>
      </c>
      <c r="AM22" s="228"/>
      <c r="AN22" s="229"/>
      <c r="AO22" s="227">
        <f t="shared" si="13"/>
        <v>0</v>
      </c>
      <c r="AP22" s="228"/>
      <c r="AQ22" s="229"/>
      <c r="AR22" s="227">
        <f t="shared" si="14"/>
        <v>0</v>
      </c>
      <c r="AS22" s="228"/>
      <c r="AT22" s="229"/>
      <c r="AU22" s="227">
        <f t="shared" si="15"/>
        <v>0</v>
      </c>
      <c r="AV22" s="228"/>
      <c r="AW22" s="229"/>
      <c r="AX22" s="227">
        <f t="shared" si="16"/>
        <v>0</v>
      </c>
      <c r="AY22" s="228"/>
      <c r="AZ22" s="229"/>
      <c r="BA22" s="227">
        <f t="shared" si="17"/>
        <v>0</v>
      </c>
      <c r="BB22" s="228"/>
      <c r="BC22" s="229"/>
      <c r="BD22" s="164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29"/>
      <c r="BT22" s="129"/>
      <c r="BU22" s="129"/>
      <c r="BV22" s="133"/>
      <c r="BW22" s="133"/>
    </row>
    <row r="23" spans="1:75" s="31" customFormat="1" ht="17.25" customHeight="1" x14ac:dyDescent="0.2">
      <c r="A23" s="72">
        <v>6</v>
      </c>
      <c r="B23" s="237">
        <v>43271</v>
      </c>
      <c r="C23" s="237"/>
      <c r="D23" s="237"/>
      <c r="E23" s="237">
        <v>43281</v>
      </c>
      <c r="F23" s="237"/>
      <c r="G23" s="237"/>
      <c r="H23" s="238" t="s">
        <v>171</v>
      </c>
      <c r="I23" s="238"/>
      <c r="J23" s="238"/>
      <c r="K23" s="238" t="s">
        <v>168</v>
      </c>
      <c r="L23" s="238"/>
      <c r="M23" s="238"/>
      <c r="N23" s="238"/>
      <c r="O23" s="238" t="s">
        <v>172</v>
      </c>
      <c r="P23" s="238"/>
      <c r="Q23" s="238"/>
      <c r="R23" s="238"/>
      <c r="S23" s="239">
        <v>44423.6</v>
      </c>
      <c r="T23" s="240"/>
      <c r="U23" s="241"/>
      <c r="V23" s="236">
        <v>32541.119999999999</v>
      </c>
      <c r="W23" s="236"/>
      <c r="X23" s="236"/>
      <c r="Y23" s="186" t="s">
        <v>64</v>
      </c>
      <c r="Z23" s="239"/>
      <c r="AA23" s="240"/>
      <c r="AB23" s="241"/>
      <c r="AC23" s="227">
        <f t="shared" si="9"/>
        <v>0</v>
      </c>
      <c r="AD23" s="228"/>
      <c r="AE23" s="229"/>
      <c r="AF23" s="227">
        <f t="shared" si="10"/>
        <v>32541.119999999999</v>
      </c>
      <c r="AG23" s="228"/>
      <c r="AH23" s="229"/>
      <c r="AI23" s="227">
        <f t="shared" si="11"/>
        <v>0</v>
      </c>
      <c r="AJ23" s="228"/>
      <c r="AK23" s="229"/>
      <c r="AL23" s="227">
        <f t="shared" si="12"/>
        <v>0</v>
      </c>
      <c r="AM23" s="228"/>
      <c r="AN23" s="229"/>
      <c r="AO23" s="227">
        <f t="shared" si="13"/>
        <v>0</v>
      </c>
      <c r="AP23" s="228"/>
      <c r="AQ23" s="229"/>
      <c r="AR23" s="227">
        <f t="shared" si="14"/>
        <v>0</v>
      </c>
      <c r="AS23" s="228"/>
      <c r="AT23" s="229"/>
      <c r="AU23" s="227">
        <f t="shared" si="15"/>
        <v>0</v>
      </c>
      <c r="AV23" s="228"/>
      <c r="AW23" s="229"/>
      <c r="AX23" s="227">
        <f t="shared" si="16"/>
        <v>0</v>
      </c>
      <c r="AY23" s="228"/>
      <c r="AZ23" s="229"/>
      <c r="BA23" s="227">
        <f t="shared" si="17"/>
        <v>0</v>
      </c>
      <c r="BB23" s="228"/>
      <c r="BC23" s="229"/>
      <c r="BD23" s="164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29"/>
      <c r="BT23" s="129"/>
      <c r="BU23" s="129"/>
      <c r="BV23" s="133"/>
      <c r="BW23" s="133"/>
    </row>
    <row r="24" spans="1:75" s="31" customFormat="1" ht="17.25" customHeight="1" x14ac:dyDescent="0.2">
      <c r="A24" s="72">
        <v>7</v>
      </c>
      <c r="B24" s="237"/>
      <c r="C24" s="237"/>
      <c r="D24" s="237"/>
      <c r="E24" s="237"/>
      <c r="F24" s="237"/>
      <c r="G24" s="237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9"/>
      <c r="T24" s="240"/>
      <c r="U24" s="241"/>
      <c r="V24" s="236">
        <f>S23-V23</f>
        <v>11882.48</v>
      </c>
      <c r="W24" s="236"/>
      <c r="X24" s="236"/>
      <c r="Y24" s="186" t="s">
        <v>66</v>
      </c>
      <c r="Z24" s="239"/>
      <c r="AA24" s="240"/>
      <c r="AB24" s="241"/>
      <c r="AC24" s="227">
        <f t="shared" si="9"/>
        <v>0</v>
      </c>
      <c r="AD24" s="228"/>
      <c r="AE24" s="229"/>
      <c r="AF24" s="227">
        <f t="shared" si="10"/>
        <v>11882.48</v>
      </c>
      <c r="AG24" s="228"/>
      <c r="AH24" s="229"/>
      <c r="AI24" s="227">
        <f t="shared" si="11"/>
        <v>0</v>
      </c>
      <c r="AJ24" s="228"/>
      <c r="AK24" s="229"/>
      <c r="AL24" s="227">
        <f t="shared" si="12"/>
        <v>0</v>
      </c>
      <c r="AM24" s="228"/>
      <c r="AN24" s="229"/>
      <c r="AO24" s="227">
        <f t="shared" si="13"/>
        <v>0</v>
      </c>
      <c r="AP24" s="228"/>
      <c r="AQ24" s="229"/>
      <c r="AR24" s="227">
        <f t="shared" si="14"/>
        <v>0</v>
      </c>
      <c r="AS24" s="228"/>
      <c r="AT24" s="229"/>
      <c r="AU24" s="227">
        <f t="shared" si="15"/>
        <v>0</v>
      </c>
      <c r="AV24" s="228"/>
      <c r="AW24" s="229"/>
      <c r="AX24" s="227">
        <f t="shared" si="16"/>
        <v>0</v>
      </c>
      <c r="AY24" s="228"/>
      <c r="AZ24" s="229"/>
      <c r="BA24" s="227">
        <f t="shared" si="17"/>
        <v>0</v>
      </c>
      <c r="BB24" s="228"/>
      <c r="BC24" s="229"/>
      <c r="BD24" s="164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29"/>
      <c r="BT24" s="129"/>
      <c r="BU24" s="129"/>
      <c r="BV24" s="133"/>
      <c r="BW24" s="133"/>
    </row>
    <row r="25" spans="1:75" s="31" customFormat="1" ht="17.25" customHeight="1" x14ac:dyDescent="0.2">
      <c r="A25" s="72">
        <v>8</v>
      </c>
      <c r="B25" s="237">
        <v>43286</v>
      </c>
      <c r="C25" s="237"/>
      <c r="D25" s="237"/>
      <c r="E25" s="237">
        <v>43311</v>
      </c>
      <c r="F25" s="237"/>
      <c r="G25" s="237"/>
      <c r="H25" s="238" t="s">
        <v>177</v>
      </c>
      <c r="I25" s="238"/>
      <c r="J25" s="238"/>
      <c r="K25" s="238" t="s">
        <v>168</v>
      </c>
      <c r="L25" s="238"/>
      <c r="M25" s="238"/>
      <c r="N25" s="238"/>
      <c r="O25" s="238" t="s">
        <v>178</v>
      </c>
      <c r="P25" s="238"/>
      <c r="Q25" s="238"/>
      <c r="R25" s="238"/>
      <c r="S25" s="239">
        <v>6890</v>
      </c>
      <c r="T25" s="240"/>
      <c r="U25" s="241"/>
      <c r="V25" s="236">
        <v>6890</v>
      </c>
      <c r="W25" s="236"/>
      <c r="X25" s="236"/>
      <c r="Y25" s="186" t="s">
        <v>64</v>
      </c>
      <c r="Z25" s="239"/>
      <c r="AA25" s="240"/>
      <c r="AB25" s="241"/>
      <c r="AC25" s="227">
        <f t="shared" si="9"/>
        <v>0</v>
      </c>
      <c r="AD25" s="228"/>
      <c r="AE25" s="229"/>
      <c r="AF25" s="227">
        <f t="shared" si="10"/>
        <v>6890</v>
      </c>
      <c r="AG25" s="228"/>
      <c r="AH25" s="229"/>
      <c r="AI25" s="227">
        <f t="shared" si="11"/>
        <v>0</v>
      </c>
      <c r="AJ25" s="228"/>
      <c r="AK25" s="229"/>
      <c r="AL25" s="227">
        <f t="shared" si="12"/>
        <v>0</v>
      </c>
      <c r="AM25" s="228"/>
      <c r="AN25" s="229"/>
      <c r="AO25" s="227">
        <f t="shared" si="13"/>
        <v>0</v>
      </c>
      <c r="AP25" s="228"/>
      <c r="AQ25" s="229"/>
      <c r="AR25" s="227">
        <f t="shared" si="14"/>
        <v>0</v>
      </c>
      <c r="AS25" s="228"/>
      <c r="AT25" s="229"/>
      <c r="AU25" s="227">
        <f t="shared" si="15"/>
        <v>0</v>
      </c>
      <c r="AV25" s="228"/>
      <c r="AW25" s="229"/>
      <c r="AX25" s="227">
        <f t="shared" si="16"/>
        <v>0</v>
      </c>
      <c r="AY25" s="228"/>
      <c r="AZ25" s="229"/>
      <c r="BA25" s="227">
        <f t="shared" si="17"/>
        <v>0</v>
      </c>
      <c r="BB25" s="228"/>
      <c r="BC25" s="229"/>
      <c r="BD25" s="168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29"/>
      <c r="BT25" s="129"/>
      <c r="BU25" s="129"/>
      <c r="BV25" s="133"/>
      <c r="BW25" s="133"/>
    </row>
    <row r="26" spans="1:75" s="31" customFormat="1" ht="17.25" customHeight="1" x14ac:dyDescent="0.2">
      <c r="A26" s="72">
        <v>9</v>
      </c>
      <c r="B26" s="237">
        <v>43286</v>
      </c>
      <c r="C26" s="237"/>
      <c r="D26" s="237"/>
      <c r="E26" s="237">
        <v>43311</v>
      </c>
      <c r="F26" s="237"/>
      <c r="G26" s="237"/>
      <c r="H26" s="238" t="s">
        <v>173</v>
      </c>
      <c r="I26" s="238"/>
      <c r="J26" s="238"/>
      <c r="K26" s="238" t="s">
        <v>174</v>
      </c>
      <c r="L26" s="238"/>
      <c r="M26" s="238"/>
      <c r="N26" s="238"/>
      <c r="O26" s="238" t="s">
        <v>175</v>
      </c>
      <c r="P26" s="238"/>
      <c r="Q26" s="238"/>
      <c r="R26" s="238"/>
      <c r="S26" s="239">
        <v>9888.2999999999993</v>
      </c>
      <c r="T26" s="240"/>
      <c r="U26" s="241"/>
      <c r="V26" s="236">
        <v>9888.2999999999993</v>
      </c>
      <c r="W26" s="236"/>
      <c r="X26" s="236"/>
      <c r="Y26" s="186" t="s">
        <v>90</v>
      </c>
      <c r="Z26" s="239">
        <v>1280.99</v>
      </c>
      <c r="AA26" s="240"/>
      <c r="AB26" s="241"/>
      <c r="AC26" s="227">
        <f t="shared" si="9"/>
        <v>0</v>
      </c>
      <c r="AD26" s="228"/>
      <c r="AE26" s="229"/>
      <c r="AF26" s="227">
        <f t="shared" si="10"/>
        <v>0</v>
      </c>
      <c r="AG26" s="228"/>
      <c r="AH26" s="229"/>
      <c r="AI26" s="227">
        <f t="shared" si="11"/>
        <v>0</v>
      </c>
      <c r="AJ26" s="228"/>
      <c r="AK26" s="229"/>
      <c r="AL26" s="227">
        <f t="shared" si="12"/>
        <v>0</v>
      </c>
      <c r="AM26" s="228"/>
      <c r="AN26" s="229"/>
      <c r="AO26" s="227">
        <f t="shared" si="13"/>
        <v>8607.31</v>
      </c>
      <c r="AP26" s="228"/>
      <c r="AQ26" s="229"/>
      <c r="AR26" s="227">
        <f t="shared" si="14"/>
        <v>0</v>
      </c>
      <c r="AS26" s="228"/>
      <c r="AT26" s="229"/>
      <c r="AU26" s="227">
        <f t="shared" si="15"/>
        <v>0</v>
      </c>
      <c r="AV26" s="228"/>
      <c r="AW26" s="229"/>
      <c r="AX26" s="227">
        <f t="shared" si="16"/>
        <v>0</v>
      </c>
      <c r="AY26" s="228"/>
      <c r="AZ26" s="229"/>
      <c r="BA26" s="227">
        <f t="shared" si="17"/>
        <v>0</v>
      </c>
      <c r="BB26" s="228"/>
      <c r="BC26" s="229"/>
      <c r="BD26" s="168" t="s">
        <v>176</v>
      </c>
      <c r="BH26" s="109"/>
      <c r="BI26" s="109"/>
      <c r="BJ26" s="112"/>
      <c r="BK26" s="109"/>
      <c r="BL26" s="109"/>
      <c r="BM26" s="109"/>
      <c r="BN26" s="109"/>
      <c r="BO26" s="109"/>
      <c r="BP26" s="109"/>
      <c r="BQ26" s="109"/>
      <c r="BR26" s="109"/>
      <c r="BS26" s="129"/>
      <c r="BT26" s="129"/>
      <c r="BU26" s="129"/>
      <c r="BV26" s="133"/>
      <c r="BW26" s="133"/>
    </row>
    <row r="27" spans="1:75" s="31" customFormat="1" ht="17.25" customHeight="1" x14ac:dyDescent="0.2">
      <c r="A27" s="72">
        <v>10</v>
      </c>
      <c r="B27" s="237">
        <v>43363</v>
      </c>
      <c r="C27" s="237"/>
      <c r="D27" s="237"/>
      <c r="E27" s="237">
        <v>43373</v>
      </c>
      <c r="F27" s="237"/>
      <c r="G27" s="237"/>
      <c r="H27" s="238" t="s">
        <v>179</v>
      </c>
      <c r="I27" s="238"/>
      <c r="J27" s="238"/>
      <c r="K27" s="238" t="s">
        <v>180</v>
      </c>
      <c r="L27" s="238"/>
      <c r="M27" s="238"/>
      <c r="N27" s="238"/>
      <c r="O27" s="238" t="s">
        <v>181</v>
      </c>
      <c r="P27" s="238"/>
      <c r="Q27" s="238"/>
      <c r="R27" s="238"/>
      <c r="S27" s="239">
        <v>10000</v>
      </c>
      <c r="T27" s="240"/>
      <c r="U27" s="241"/>
      <c r="V27" s="236">
        <v>10000</v>
      </c>
      <c r="W27" s="236"/>
      <c r="X27" s="236"/>
      <c r="Y27" s="186" t="s">
        <v>95</v>
      </c>
      <c r="Z27" s="231"/>
      <c r="AA27" s="232"/>
      <c r="AB27" s="233"/>
      <c r="AC27" s="227">
        <f t="shared" si="9"/>
        <v>0</v>
      </c>
      <c r="AD27" s="228"/>
      <c r="AE27" s="229"/>
      <c r="AF27" s="227">
        <f t="shared" si="10"/>
        <v>0</v>
      </c>
      <c r="AG27" s="228"/>
      <c r="AH27" s="229"/>
      <c r="AI27" s="227">
        <f t="shared" si="11"/>
        <v>0</v>
      </c>
      <c r="AJ27" s="228"/>
      <c r="AK27" s="229"/>
      <c r="AL27" s="227">
        <f t="shared" si="12"/>
        <v>0</v>
      </c>
      <c r="AM27" s="228"/>
      <c r="AN27" s="229"/>
      <c r="AO27" s="227">
        <f t="shared" si="13"/>
        <v>0</v>
      </c>
      <c r="AP27" s="228"/>
      <c r="AQ27" s="229"/>
      <c r="AR27" s="227">
        <f t="shared" si="14"/>
        <v>0</v>
      </c>
      <c r="AS27" s="228"/>
      <c r="AT27" s="229"/>
      <c r="AU27" s="227">
        <f t="shared" si="15"/>
        <v>10000</v>
      </c>
      <c r="AV27" s="228"/>
      <c r="AW27" s="229"/>
      <c r="AX27" s="227">
        <f t="shared" si="16"/>
        <v>0</v>
      </c>
      <c r="AY27" s="228"/>
      <c r="AZ27" s="229"/>
      <c r="BA27" s="227">
        <f t="shared" si="17"/>
        <v>0</v>
      </c>
      <c r="BB27" s="228"/>
      <c r="BC27" s="229"/>
      <c r="BD27" s="164"/>
      <c r="BH27" s="109"/>
      <c r="BI27" s="109"/>
      <c r="BJ27" s="112"/>
      <c r="BK27" s="109"/>
      <c r="BL27" s="109"/>
      <c r="BM27" s="109"/>
      <c r="BN27" s="109"/>
      <c r="BO27" s="109"/>
      <c r="BP27" s="109"/>
      <c r="BQ27" s="109"/>
      <c r="BR27" s="109"/>
      <c r="BS27" s="129"/>
      <c r="BT27" s="129"/>
      <c r="BU27" s="129"/>
      <c r="BV27" s="133"/>
      <c r="BW27" s="133"/>
    </row>
    <row r="28" spans="1:75" s="31" customFormat="1" ht="17.25" customHeight="1" x14ac:dyDescent="0.2">
      <c r="A28" s="72">
        <v>11</v>
      </c>
      <c r="B28" s="237">
        <v>43364</v>
      </c>
      <c r="C28" s="237"/>
      <c r="D28" s="237"/>
      <c r="E28" s="237">
        <v>43373</v>
      </c>
      <c r="F28" s="237"/>
      <c r="G28" s="237"/>
      <c r="H28" s="238" t="s">
        <v>182</v>
      </c>
      <c r="I28" s="238"/>
      <c r="J28" s="238"/>
      <c r="K28" s="238" t="s">
        <v>183</v>
      </c>
      <c r="L28" s="238"/>
      <c r="M28" s="238"/>
      <c r="N28" s="238"/>
      <c r="O28" s="238" t="s">
        <v>184</v>
      </c>
      <c r="P28" s="238"/>
      <c r="Q28" s="238"/>
      <c r="R28" s="238"/>
      <c r="S28" s="239">
        <v>800</v>
      </c>
      <c r="T28" s="240"/>
      <c r="U28" s="241"/>
      <c r="V28" s="236">
        <v>800</v>
      </c>
      <c r="W28" s="236"/>
      <c r="X28" s="236"/>
      <c r="Y28" s="186" t="s">
        <v>114</v>
      </c>
      <c r="Z28" s="231"/>
      <c r="AA28" s="232"/>
      <c r="AB28" s="233"/>
      <c r="AC28" s="227">
        <f t="shared" si="9"/>
        <v>0</v>
      </c>
      <c r="AD28" s="228"/>
      <c r="AE28" s="229"/>
      <c r="AF28" s="227">
        <f t="shared" si="10"/>
        <v>0</v>
      </c>
      <c r="AG28" s="228"/>
      <c r="AH28" s="229"/>
      <c r="AI28" s="227">
        <f t="shared" si="11"/>
        <v>0</v>
      </c>
      <c r="AJ28" s="228"/>
      <c r="AK28" s="229"/>
      <c r="AL28" s="227">
        <f t="shared" si="12"/>
        <v>0</v>
      </c>
      <c r="AM28" s="228"/>
      <c r="AN28" s="229"/>
      <c r="AO28" s="227">
        <f t="shared" si="13"/>
        <v>0</v>
      </c>
      <c r="AP28" s="228"/>
      <c r="AQ28" s="229"/>
      <c r="AR28" s="227">
        <f t="shared" si="14"/>
        <v>0</v>
      </c>
      <c r="AS28" s="228"/>
      <c r="AT28" s="229"/>
      <c r="AU28" s="227">
        <f t="shared" si="15"/>
        <v>0</v>
      </c>
      <c r="AV28" s="228"/>
      <c r="AW28" s="229"/>
      <c r="AX28" s="227">
        <f t="shared" si="16"/>
        <v>0</v>
      </c>
      <c r="AY28" s="228"/>
      <c r="AZ28" s="229"/>
      <c r="BA28" s="227">
        <f t="shared" si="17"/>
        <v>800</v>
      </c>
      <c r="BB28" s="228"/>
      <c r="BC28" s="229"/>
      <c r="BD28" s="164"/>
      <c r="BH28" s="109"/>
      <c r="BI28" s="109"/>
      <c r="BJ28" s="112"/>
      <c r="BK28" s="109"/>
      <c r="BL28" s="109"/>
      <c r="BM28" s="109"/>
      <c r="BN28" s="109"/>
      <c r="BO28" s="109"/>
      <c r="BP28" s="109"/>
      <c r="BQ28" s="109"/>
      <c r="BR28" s="109"/>
      <c r="BS28" s="129"/>
      <c r="BT28" s="129"/>
      <c r="BU28" s="129"/>
      <c r="BV28" s="133"/>
      <c r="BW28" s="133"/>
    </row>
    <row r="29" spans="1:75" s="31" customFormat="1" ht="17.25" customHeight="1" x14ac:dyDescent="0.2">
      <c r="A29" s="72">
        <v>12</v>
      </c>
      <c r="B29" s="237">
        <v>43374</v>
      </c>
      <c r="C29" s="237"/>
      <c r="D29" s="237"/>
      <c r="E29" s="237">
        <v>43388</v>
      </c>
      <c r="F29" s="237"/>
      <c r="G29" s="237"/>
      <c r="H29" s="238" t="s">
        <v>185</v>
      </c>
      <c r="I29" s="238"/>
      <c r="J29" s="238"/>
      <c r="K29" s="238" t="s">
        <v>186</v>
      </c>
      <c r="L29" s="238"/>
      <c r="M29" s="238"/>
      <c r="N29" s="238"/>
      <c r="O29" s="238" t="s">
        <v>187</v>
      </c>
      <c r="P29" s="238"/>
      <c r="Q29" s="238"/>
      <c r="R29" s="238"/>
      <c r="S29" s="239">
        <v>18653.12</v>
      </c>
      <c r="T29" s="240"/>
      <c r="U29" s="241"/>
      <c r="V29" s="236">
        <v>18653.12</v>
      </c>
      <c r="W29" s="236"/>
      <c r="X29" s="236"/>
      <c r="Y29" s="186" t="s">
        <v>105</v>
      </c>
      <c r="Z29" s="231"/>
      <c r="AA29" s="232"/>
      <c r="AB29" s="233"/>
      <c r="AC29" s="227">
        <f t="shared" si="9"/>
        <v>0</v>
      </c>
      <c r="AD29" s="228"/>
      <c r="AE29" s="229"/>
      <c r="AF29" s="227">
        <f t="shared" si="10"/>
        <v>0</v>
      </c>
      <c r="AG29" s="228"/>
      <c r="AH29" s="229"/>
      <c r="AI29" s="227">
        <f t="shared" si="11"/>
        <v>0</v>
      </c>
      <c r="AJ29" s="228"/>
      <c r="AK29" s="229"/>
      <c r="AL29" s="227">
        <f t="shared" si="12"/>
        <v>0</v>
      </c>
      <c r="AM29" s="228"/>
      <c r="AN29" s="229"/>
      <c r="AO29" s="227">
        <f t="shared" si="13"/>
        <v>0</v>
      </c>
      <c r="AP29" s="228"/>
      <c r="AQ29" s="229"/>
      <c r="AR29" s="227">
        <f t="shared" si="14"/>
        <v>0</v>
      </c>
      <c r="AS29" s="228"/>
      <c r="AT29" s="229"/>
      <c r="AU29" s="227">
        <f t="shared" si="15"/>
        <v>0</v>
      </c>
      <c r="AV29" s="228"/>
      <c r="AW29" s="229"/>
      <c r="AX29" s="227">
        <f t="shared" si="16"/>
        <v>18653.12</v>
      </c>
      <c r="AY29" s="228"/>
      <c r="AZ29" s="229"/>
      <c r="BA29" s="227">
        <f t="shared" si="17"/>
        <v>0</v>
      </c>
      <c r="BB29" s="228"/>
      <c r="BC29" s="229"/>
      <c r="BD29" s="164"/>
      <c r="BH29" s="109"/>
      <c r="BI29" s="109"/>
      <c r="BJ29" s="112"/>
      <c r="BK29" s="109"/>
      <c r="BL29" s="109"/>
      <c r="BM29" s="109"/>
      <c r="BN29" s="109"/>
      <c r="BO29" s="109"/>
      <c r="BP29" s="109"/>
      <c r="BQ29" s="109"/>
      <c r="BR29" s="109"/>
      <c r="BS29" s="129"/>
      <c r="BT29" s="129"/>
      <c r="BU29" s="129"/>
      <c r="BV29" s="133"/>
      <c r="BW29" s="133"/>
    </row>
    <row r="30" spans="1:75" s="31" customFormat="1" ht="17.25" customHeight="1" x14ac:dyDescent="0.2">
      <c r="A30" s="72">
        <v>13</v>
      </c>
      <c r="B30" s="234"/>
      <c r="C30" s="234"/>
      <c r="D30" s="234"/>
      <c r="E30" s="234"/>
      <c r="F30" s="234"/>
      <c r="G30" s="234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1"/>
      <c r="T30" s="232"/>
      <c r="U30" s="233"/>
      <c r="V30" s="230"/>
      <c r="W30" s="230"/>
      <c r="X30" s="230"/>
      <c r="Y30" s="181"/>
      <c r="Z30" s="231"/>
      <c r="AA30" s="232"/>
      <c r="AB30" s="233"/>
      <c r="AC30" s="227">
        <f t="shared" si="9"/>
        <v>0</v>
      </c>
      <c r="AD30" s="228"/>
      <c r="AE30" s="229"/>
      <c r="AF30" s="227">
        <f t="shared" si="10"/>
        <v>0</v>
      </c>
      <c r="AG30" s="228"/>
      <c r="AH30" s="229"/>
      <c r="AI30" s="227">
        <f t="shared" si="11"/>
        <v>0</v>
      </c>
      <c r="AJ30" s="228"/>
      <c r="AK30" s="229"/>
      <c r="AL30" s="227">
        <f t="shared" si="12"/>
        <v>0</v>
      </c>
      <c r="AM30" s="228"/>
      <c r="AN30" s="229"/>
      <c r="AO30" s="227">
        <f t="shared" si="13"/>
        <v>0</v>
      </c>
      <c r="AP30" s="228"/>
      <c r="AQ30" s="229"/>
      <c r="AR30" s="227">
        <f t="shared" si="14"/>
        <v>0</v>
      </c>
      <c r="AS30" s="228"/>
      <c r="AT30" s="229"/>
      <c r="AU30" s="227">
        <f t="shared" si="15"/>
        <v>0</v>
      </c>
      <c r="AV30" s="228"/>
      <c r="AW30" s="229"/>
      <c r="AX30" s="227">
        <f t="shared" si="16"/>
        <v>0</v>
      </c>
      <c r="AY30" s="228"/>
      <c r="AZ30" s="229"/>
      <c r="BA30" s="227">
        <f t="shared" si="17"/>
        <v>0</v>
      </c>
      <c r="BB30" s="228"/>
      <c r="BC30" s="229"/>
      <c r="BD30" s="164"/>
      <c r="BH30" s="109"/>
      <c r="BI30" s="109"/>
      <c r="BJ30" s="110"/>
      <c r="BK30" s="116"/>
      <c r="BL30" s="116"/>
      <c r="BM30" s="116"/>
      <c r="BN30" s="116"/>
      <c r="BO30" s="116"/>
      <c r="BP30" s="116"/>
      <c r="BQ30" s="116"/>
      <c r="BR30" s="116"/>
      <c r="BS30" s="134"/>
      <c r="BT30" s="134"/>
      <c r="BU30" s="134"/>
      <c r="BV30" s="133"/>
      <c r="BW30" s="133"/>
    </row>
    <row r="31" spans="1:75" s="31" customFormat="1" ht="17.25" customHeight="1" x14ac:dyDescent="0.2">
      <c r="A31" s="72">
        <v>14</v>
      </c>
      <c r="B31" s="234"/>
      <c r="C31" s="234"/>
      <c r="D31" s="234"/>
      <c r="E31" s="234"/>
      <c r="F31" s="234"/>
      <c r="G31" s="234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1"/>
      <c r="T31" s="232"/>
      <c r="U31" s="233"/>
      <c r="V31" s="230"/>
      <c r="W31" s="230"/>
      <c r="X31" s="230"/>
      <c r="Y31" s="181"/>
      <c r="Z31" s="231"/>
      <c r="AA31" s="232"/>
      <c r="AB31" s="233"/>
      <c r="AC31" s="227">
        <f t="shared" si="9"/>
        <v>0</v>
      </c>
      <c r="AD31" s="228"/>
      <c r="AE31" s="229"/>
      <c r="AF31" s="227">
        <f t="shared" si="10"/>
        <v>0</v>
      </c>
      <c r="AG31" s="228"/>
      <c r="AH31" s="229"/>
      <c r="AI31" s="227">
        <f t="shared" si="11"/>
        <v>0</v>
      </c>
      <c r="AJ31" s="228"/>
      <c r="AK31" s="229"/>
      <c r="AL31" s="227">
        <f t="shared" si="12"/>
        <v>0</v>
      </c>
      <c r="AM31" s="228"/>
      <c r="AN31" s="229"/>
      <c r="AO31" s="227">
        <f t="shared" si="13"/>
        <v>0</v>
      </c>
      <c r="AP31" s="228"/>
      <c r="AQ31" s="229"/>
      <c r="AR31" s="227">
        <f t="shared" si="14"/>
        <v>0</v>
      </c>
      <c r="AS31" s="228"/>
      <c r="AT31" s="229"/>
      <c r="AU31" s="227">
        <f t="shared" si="15"/>
        <v>0</v>
      </c>
      <c r="AV31" s="228"/>
      <c r="AW31" s="229"/>
      <c r="AX31" s="227">
        <f t="shared" si="16"/>
        <v>0</v>
      </c>
      <c r="AY31" s="228"/>
      <c r="AZ31" s="229"/>
      <c r="BA31" s="227">
        <f t="shared" si="17"/>
        <v>0</v>
      </c>
      <c r="BB31" s="228"/>
      <c r="BC31" s="229"/>
      <c r="BD31" s="164"/>
      <c r="BH31" s="109"/>
      <c r="BI31" s="112"/>
      <c r="BJ31" s="109"/>
      <c r="BK31" s="116"/>
      <c r="BL31" s="116"/>
      <c r="BM31" s="116"/>
      <c r="BN31" s="116"/>
      <c r="BO31" s="116"/>
      <c r="BP31" s="116"/>
      <c r="BQ31" s="116"/>
      <c r="BR31" s="116"/>
      <c r="BS31" s="134"/>
      <c r="BT31" s="134"/>
      <c r="BU31" s="134"/>
      <c r="BV31" s="133"/>
      <c r="BW31" s="133"/>
    </row>
    <row r="32" spans="1:75" s="31" customFormat="1" ht="17.25" customHeight="1" x14ac:dyDescent="0.2">
      <c r="A32" s="72">
        <v>15</v>
      </c>
      <c r="B32" s="234"/>
      <c r="C32" s="234"/>
      <c r="D32" s="234"/>
      <c r="E32" s="234"/>
      <c r="F32" s="234"/>
      <c r="G32" s="234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1"/>
      <c r="T32" s="232"/>
      <c r="U32" s="233"/>
      <c r="V32" s="230"/>
      <c r="W32" s="230"/>
      <c r="X32" s="230"/>
      <c r="Y32" s="181"/>
      <c r="Z32" s="231"/>
      <c r="AA32" s="232"/>
      <c r="AB32" s="233"/>
      <c r="AC32" s="227">
        <f t="shared" si="9"/>
        <v>0</v>
      </c>
      <c r="AD32" s="228"/>
      <c r="AE32" s="229"/>
      <c r="AF32" s="227">
        <f t="shared" si="10"/>
        <v>0</v>
      </c>
      <c r="AG32" s="228"/>
      <c r="AH32" s="229"/>
      <c r="AI32" s="227">
        <f t="shared" si="11"/>
        <v>0</v>
      </c>
      <c r="AJ32" s="228"/>
      <c r="AK32" s="229"/>
      <c r="AL32" s="227">
        <f t="shared" si="12"/>
        <v>0</v>
      </c>
      <c r="AM32" s="228"/>
      <c r="AN32" s="229"/>
      <c r="AO32" s="227">
        <f t="shared" si="13"/>
        <v>0</v>
      </c>
      <c r="AP32" s="228"/>
      <c r="AQ32" s="229"/>
      <c r="AR32" s="227">
        <f t="shared" si="14"/>
        <v>0</v>
      </c>
      <c r="AS32" s="228"/>
      <c r="AT32" s="229"/>
      <c r="AU32" s="227">
        <f t="shared" si="15"/>
        <v>0</v>
      </c>
      <c r="AV32" s="228"/>
      <c r="AW32" s="229"/>
      <c r="AX32" s="227">
        <f t="shared" si="16"/>
        <v>0</v>
      </c>
      <c r="AY32" s="228"/>
      <c r="AZ32" s="229"/>
      <c r="BA32" s="227">
        <f t="shared" si="17"/>
        <v>0</v>
      </c>
      <c r="BB32" s="228"/>
      <c r="BC32" s="229"/>
      <c r="BD32" s="164"/>
      <c r="BH32" s="109"/>
      <c r="BI32" s="109"/>
      <c r="BJ32" s="109"/>
      <c r="BK32" s="116"/>
      <c r="BL32" s="116"/>
      <c r="BM32" s="116"/>
      <c r="BN32" s="116"/>
      <c r="BO32" s="116"/>
      <c r="BP32" s="116"/>
      <c r="BQ32" s="116"/>
      <c r="BR32" s="116"/>
      <c r="BS32" s="134"/>
      <c r="BT32" s="134"/>
      <c r="BU32" s="134"/>
      <c r="BV32" s="133"/>
      <c r="BW32" s="133"/>
    </row>
    <row r="33" spans="1:75" s="31" customFormat="1" ht="17.25" customHeight="1" x14ac:dyDescent="0.25">
      <c r="A33" s="72">
        <v>16</v>
      </c>
      <c r="B33" s="234"/>
      <c r="C33" s="234"/>
      <c r="D33" s="234"/>
      <c r="E33" s="234"/>
      <c r="F33" s="234"/>
      <c r="G33" s="234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1"/>
      <c r="T33" s="232"/>
      <c r="U33" s="233"/>
      <c r="V33" s="230"/>
      <c r="W33" s="230"/>
      <c r="X33" s="230"/>
      <c r="Y33" s="181"/>
      <c r="Z33" s="231"/>
      <c r="AA33" s="232"/>
      <c r="AB33" s="233"/>
      <c r="AC33" s="227">
        <f t="shared" si="9"/>
        <v>0</v>
      </c>
      <c r="AD33" s="228"/>
      <c r="AE33" s="229"/>
      <c r="AF33" s="227">
        <f t="shared" si="10"/>
        <v>0</v>
      </c>
      <c r="AG33" s="228"/>
      <c r="AH33" s="229"/>
      <c r="AI33" s="227">
        <f t="shared" si="11"/>
        <v>0</v>
      </c>
      <c r="AJ33" s="228"/>
      <c r="AK33" s="229"/>
      <c r="AL33" s="227">
        <f t="shared" si="12"/>
        <v>0</v>
      </c>
      <c r="AM33" s="228"/>
      <c r="AN33" s="229"/>
      <c r="AO33" s="227">
        <f t="shared" si="13"/>
        <v>0</v>
      </c>
      <c r="AP33" s="228"/>
      <c r="AQ33" s="229"/>
      <c r="AR33" s="227">
        <f t="shared" si="14"/>
        <v>0</v>
      </c>
      <c r="AS33" s="228"/>
      <c r="AT33" s="229"/>
      <c r="AU33" s="227">
        <f t="shared" si="15"/>
        <v>0</v>
      </c>
      <c r="AV33" s="228"/>
      <c r="AW33" s="229"/>
      <c r="AX33" s="227">
        <f t="shared" si="16"/>
        <v>0</v>
      </c>
      <c r="AY33" s="228"/>
      <c r="AZ33" s="229"/>
      <c r="BA33" s="227">
        <f t="shared" si="17"/>
        <v>0</v>
      </c>
      <c r="BB33" s="228"/>
      <c r="BC33" s="229"/>
      <c r="BD33" s="164"/>
      <c r="BH33" s="109"/>
      <c r="BI33" s="109"/>
      <c r="BJ33" s="109"/>
      <c r="BK33" s="114"/>
      <c r="BL33" s="114"/>
      <c r="BM33" s="114"/>
      <c r="BN33" s="114"/>
      <c r="BO33" s="114"/>
      <c r="BP33" s="114"/>
      <c r="BQ33" s="114"/>
      <c r="BR33" s="114"/>
      <c r="BS33" s="132"/>
      <c r="BT33" s="132"/>
      <c r="BU33" s="132"/>
      <c r="BV33" s="133"/>
      <c r="BW33" s="133"/>
    </row>
    <row r="34" spans="1:75" s="31" customFormat="1" ht="17.25" customHeight="1" x14ac:dyDescent="0.2">
      <c r="A34" s="72">
        <v>17</v>
      </c>
      <c r="B34" s="234"/>
      <c r="C34" s="234"/>
      <c r="D34" s="234"/>
      <c r="E34" s="234"/>
      <c r="F34" s="234"/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1"/>
      <c r="T34" s="232"/>
      <c r="U34" s="233"/>
      <c r="V34" s="230"/>
      <c r="W34" s="230"/>
      <c r="X34" s="230"/>
      <c r="Y34" s="181"/>
      <c r="Z34" s="231"/>
      <c r="AA34" s="232"/>
      <c r="AB34" s="233"/>
      <c r="AC34" s="227">
        <f t="shared" si="9"/>
        <v>0</v>
      </c>
      <c r="AD34" s="228"/>
      <c r="AE34" s="229"/>
      <c r="AF34" s="227">
        <f t="shared" si="10"/>
        <v>0</v>
      </c>
      <c r="AG34" s="228"/>
      <c r="AH34" s="229"/>
      <c r="AI34" s="227">
        <f t="shared" si="11"/>
        <v>0</v>
      </c>
      <c r="AJ34" s="228"/>
      <c r="AK34" s="229"/>
      <c r="AL34" s="227">
        <f t="shared" si="12"/>
        <v>0</v>
      </c>
      <c r="AM34" s="228"/>
      <c r="AN34" s="229"/>
      <c r="AO34" s="227">
        <f t="shared" si="13"/>
        <v>0</v>
      </c>
      <c r="AP34" s="228"/>
      <c r="AQ34" s="229"/>
      <c r="AR34" s="227">
        <f t="shared" si="14"/>
        <v>0</v>
      </c>
      <c r="AS34" s="228"/>
      <c r="AT34" s="229"/>
      <c r="AU34" s="227">
        <f t="shared" si="15"/>
        <v>0</v>
      </c>
      <c r="AV34" s="228"/>
      <c r="AW34" s="229"/>
      <c r="AX34" s="227">
        <f t="shared" si="16"/>
        <v>0</v>
      </c>
      <c r="AY34" s="228"/>
      <c r="AZ34" s="229"/>
      <c r="BA34" s="227">
        <f t="shared" si="17"/>
        <v>0</v>
      </c>
      <c r="BB34" s="228"/>
      <c r="BC34" s="229"/>
      <c r="BD34" s="164"/>
      <c r="BH34" s="109"/>
      <c r="BI34" s="109"/>
      <c r="BJ34" s="112"/>
      <c r="BK34" s="110"/>
      <c r="BL34" s="110"/>
      <c r="BM34" s="110"/>
      <c r="BN34" s="110"/>
      <c r="BO34" s="110"/>
      <c r="BP34" s="110"/>
      <c r="BQ34" s="110"/>
      <c r="BR34" s="110"/>
      <c r="BS34" s="130"/>
      <c r="BT34" s="130"/>
      <c r="BU34" s="130"/>
      <c r="BV34" s="133"/>
      <c r="BW34" s="133"/>
    </row>
    <row r="35" spans="1:75" s="31" customFormat="1" ht="17.25" hidden="1" customHeight="1" x14ac:dyDescent="0.2">
      <c r="A35" s="72">
        <v>18</v>
      </c>
      <c r="B35" s="234"/>
      <c r="C35" s="234"/>
      <c r="D35" s="234"/>
      <c r="E35" s="234"/>
      <c r="F35" s="234"/>
      <c r="G35" s="234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1"/>
      <c r="T35" s="232"/>
      <c r="U35" s="233"/>
      <c r="V35" s="230"/>
      <c r="W35" s="230"/>
      <c r="X35" s="230"/>
      <c r="Y35" s="181"/>
      <c r="Z35" s="231"/>
      <c r="AA35" s="232"/>
      <c r="AB35" s="233"/>
      <c r="AC35" s="227">
        <f t="shared" si="9"/>
        <v>0</v>
      </c>
      <c r="AD35" s="228"/>
      <c r="AE35" s="229"/>
      <c r="AF35" s="227">
        <f t="shared" si="10"/>
        <v>0</v>
      </c>
      <c r="AG35" s="228"/>
      <c r="AH35" s="229"/>
      <c r="AI35" s="227">
        <f t="shared" si="11"/>
        <v>0</v>
      </c>
      <c r="AJ35" s="228"/>
      <c r="AK35" s="229"/>
      <c r="AL35" s="227">
        <f t="shared" si="12"/>
        <v>0</v>
      </c>
      <c r="AM35" s="228"/>
      <c r="AN35" s="229"/>
      <c r="AO35" s="227">
        <f t="shared" si="13"/>
        <v>0</v>
      </c>
      <c r="AP35" s="228"/>
      <c r="AQ35" s="229"/>
      <c r="AR35" s="227">
        <f t="shared" si="14"/>
        <v>0</v>
      </c>
      <c r="AS35" s="228"/>
      <c r="AT35" s="229"/>
      <c r="AU35" s="227">
        <f t="shared" si="15"/>
        <v>0</v>
      </c>
      <c r="AV35" s="228"/>
      <c r="AW35" s="229"/>
      <c r="AX35" s="227">
        <f t="shared" si="16"/>
        <v>0</v>
      </c>
      <c r="AY35" s="228"/>
      <c r="AZ35" s="229"/>
      <c r="BA35" s="227">
        <f t="shared" si="17"/>
        <v>0</v>
      </c>
      <c r="BB35" s="228"/>
      <c r="BC35" s="229"/>
      <c r="BD35" s="164"/>
      <c r="BH35" s="109"/>
      <c r="BI35" s="109"/>
      <c r="BJ35" s="112"/>
      <c r="BK35" s="109"/>
      <c r="BL35" s="109"/>
      <c r="BM35" s="109"/>
      <c r="BN35" s="109"/>
      <c r="BO35" s="109"/>
      <c r="BP35" s="109"/>
      <c r="BQ35" s="109"/>
      <c r="BR35" s="109"/>
      <c r="BS35" s="129"/>
      <c r="BT35" s="129"/>
      <c r="BU35" s="129"/>
      <c r="BV35" s="133"/>
      <c r="BW35" s="133"/>
    </row>
    <row r="36" spans="1:75" s="31" customFormat="1" ht="17.25" hidden="1" customHeight="1" x14ac:dyDescent="0.2">
      <c r="A36" s="72">
        <v>19</v>
      </c>
      <c r="B36" s="234"/>
      <c r="C36" s="234"/>
      <c r="D36" s="234"/>
      <c r="E36" s="234"/>
      <c r="F36" s="234"/>
      <c r="G36" s="234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1"/>
      <c r="T36" s="232"/>
      <c r="U36" s="233"/>
      <c r="V36" s="230"/>
      <c r="W36" s="230"/>
      <c r="X36" s="230"/>
      <c r="Y36" s="181"/>
      <c r="Z36" s="231"/>
      <c r="AA36" s="232"/>
      <c r="AB36" s="233"/>
      <c r="AC36" s="227">
        <f t="shared" si="9"/>
        <v>0</v>
      </c>
      <c r="AD36" s="228"/>
      <c r="AE36" s="229"/>
      <c r="AF36" s="227">
        <f t="shared" si="10"/>
        <v>0</v>
      </c>
      <c r="AG36" s="228"/>
      <c r="AH36" s="229"/>
      <c r="AI36" s="227">
        <f t="shared" si="11"/>
        <v>0</v>
      </c>
      <c r="AJ36" s="228"/>
      <c r="AK36" s="229"/>
      <c r="AL36" s="227">
        <f t="shared" si="12"/>
        <v>0</v>
      </c>
      <c r="AM36" s="228"/>
      <c r="AN36" s="229"/>
      <c r="AO36" s="227">
        <f t="shared" si="13"/>
        <v>0</v>
      </c>
      <c r="AP36" s="228"/>
      <c r="AQ36" s="229"/>
      <c r="AR36" s="227">
        <f t="shared" si="14"/>
        <v>0</v>
      </c>
      <c r="AS36" s="228"/>
      <c r="AT36" s="229"/>
      <c r="AU36" s="227">
        <f t="shared" si="15"/>
        <v>0</v>
      </c>
      <c r="AV36" s="228"/>
      <c r="AW36" s="229"/>
      <c r="AX36" s="227">
        <f t="shared" si="16"/>
        <v>0</v>
      </c>
      <c r="AY36" s="228"/>
      <c r="AZ36" s="229"/>
      <c r="BA36" s="227">
        <f t="shared" si="17"/>
        <v>0</v>
      </c>
      <c r="BB36" s="228"/>
      <c r="BC36" s="229"/>
      <c r="BD36" s="164"/>
      <c r="BH36" s="109"/>
      <c r="BI36" s="109"/>
      <c r="BJ36" s="110"/>
      <c r="BK36" s="109"/>
      <c r="BL36" s="109"/>
      <c r="BM36" s="109"/>
      <c r="BN36" s="109"/>
      <c r="BO36" s="109"/>
      <c r="BP36" s="109"/>
      <c r="BQ36" s="109"/>
      <c r="BR36" s="109"/>
      <c r="BS36" s="129"/>
      <c r="BT36" s="129"/>
      <c r="BU36" s="129"/>
      <c r="BV36" s="133"/>
      <c r="BW36" s="133"/>
    </row>
    <row r="37" spans="1:75" s="31" customFormat="1" ht="17.25" hidden="1" customHeight="1" x14ac:dyDescent="0.2">
      <c r="A37" s="72">
        <v>20</v>
      </c>
      <c r="B37" s="234"/>
      <c r="C37" s="234"/>
      <c r="D37" s="234"/>
      <c r="E37" s="234"/>
      <c r="F37" s="234"/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1"/>
      <c r="T37" s="232"/>
      <c r="U37" s="233"/>
      <c r="V37" s="230"/>
      <c r="W37" s="230"/>
      <c r="X37" s="230"/>
      <c r="Y37" s="181"/>
      <c r="Z37" s="231"/>
      <c r="AA37" s="232"/>
      <c r="AB37" s="233"/>
      <c r="AC37" s="227">
        <f t="shared" si="9"/>
        <v>0</v>
      </c>
      <c r="AD37" s="228"/>
      <c r="AE37" s="229"/>
      <c r="AF37" s="227">
        <f t="shared" si="10"/>
        <v>0</v>
      </c>
      <c r="AG37" s="228"/>
      <c r="AH37" s="229"/>
      <c r="AI37" s="227">
        <f t="shared" si="11"/>
        <v>0</v>
      </c>
      <c r="AJ37" s="228"/>
      <c r="AK37" s="229"/>
      <c r="AL37" s="227">
        <f t="shared" si="12"/>
        <v>0</v>
      </c>
      <c r="AM37" s="228"/>
      <c r="AN37" s="229"/>
      <c r="AO37" s="227">
        <f t="shared" si="13"/>
        <v>0</v>
      </c>
      <c r="AP37" s="228"/>
      <c r="AQ37" s="229"/>
      <c r="AR37" s="227">
        <f t="shared" si="14"/>
        <v>0</v>
      </c>
      <c r="AS37" s="228"/>
      <c r="AT37" s="229"/>
      <c r="AU37" s="227">
        <f t="shared" si="15"/>
        <v>0</v>
      </c>
      <c r="AV37" s="228"/>
      <c r="AW37" s="229"/>
      <c r="AX37" s="227">
        <f t="shared" si="16"/>
        <v>0</v>
      </c>
      <c r="AY37" s="228"/>
      <c r="AZ37" s="229"/>
      <c r="BA37" s="227">
        <f t="shared" si="17"/>
        <v>0</v>
      </c>
      <c r="BB37" s="228"/>
      <c r="BC37" s="229"/>
      <c r="BD37" s="164"/>
      <c r="BH37" s="109"/>
      <c r="BI37" s="112"/>
      <c r="BJ37" s="109"/>
      <c r="BK37" s="109"/>
      <c r="BL37" s="109"/>
      <c r="BM37" s="109"/>
      <c r="BN37" s="109"/>
      <c r="BO37" s="109"/>
      <c r="BP37" s="109"/>
      <c r="BQ37" s="109"/>
      <c r="BR37" s="109"/>
      <c r="BS37" s="129"/>
      <c r="BT37" s="129"/>
      <c r="BU37" s="129"/>
      <c r="BV37" s="133"/>
      <c r="BW37" s="133"/>
    </row>
    <row r="38" spans="1:75" s="31" customFormat="1" ht="17.25" customHeight="1" x14ac:dyDescent="0.2">
      <c r="A38" s="72">
        <v>21</v>
      </c>
      <c r="B38" s="234"/>
      <c r="C38" s="234"/>
      <c r="D38" s="234"/>
      <c r="E38" s="234"/>
      <c r="F38" s="234"/>
      <c r="G38" s="234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1"/>
      <c r="T38" s="232"/>
      <c r="U38" s="233"/>
      <c r="V38" s="230"/>
      <c r="W38" s="230"/>
      <c r="X38" s="230"/>
      <c r="Y38" s="181"/>
      <c r="Z38" s="231"/>
      <c r="AA38" s="232"/>
      <c r="AB38" s="233"/>
      <c r="AC38" s="227">
        <f t="shared" si="9"/>
        <v>0</v>
      </c>
      <c r="AD38" s="228"/>
      <c r="AE38" s="229"/>
      <c r="AF38" s="227">
        <f t="shared" si="10"/>
        <v>0</v>
      </c>
      <c r="AG38" s="228"/>
      <c r="AH38" s="229"/>
      <c r="AI38" s="227">
        <f t="shared" si="11"/>
        <v>0</v>
      </c>
      <c r="AJ38" s="228"/>
      <c r="AK38" s="229"/>
      <c r="AL38" s="227">
        <f t="shared" si="12"/>
        <v>0</v>
      </c>
      <c r="AM38" s="228"/>
      <c r="AN38" s="229"/>
      <c r="AO38" s="227">
        <f t="shared" si="13"/>
        <v>0</v>
      </c>
      <c r="AP38" s="228"/>
      <c r="AQ38" s="229"/>
      <c r="AR38" s="227">
        <f t="shared" si="14"/>
        <v>0</v>
      </c>
      <c r="AS38" s="228"/>
      <c r="AT38" s="229"/>
      <c r="AU38" s="227">
        <f t="shared" si="15"/>
        <v>0</v>
      </c>
      <c r="AV38" s="228"/>
      <c r="AW38" s="229"/>
      <c r="AX38" s="227">
        <f t="shared" si="16"/>
        <v>0</v>
      </c>
      <c r="AY38" s="228"/>
      <c r="AZ38" s="229"/>
      <c r="BA38" s="227">
        <f t="shared" si="17"/>
        <v>0</v>
      </c>
      <c r="BB38" s="228"/>
      <c r="BC38" s="229"/>
      <c r="BD38" s="164"/>
      <c r="BH38" s="109"/>
      <c r="BI38" s="110"/>
      <c r="BJ38" s="109"/>
      <c r="BK38" s="112"/>
      <c r="BL38" s="116"/>
      <c r="BM38" s="116"/>
      <c r="BN38" s="116"/>
      <c r="BO38" s="116"/>
      <c r="BP38" s="116"/>
      <c r="BQ38" s="116"/>
      <c r="BR38" s="116"/>
      <c r="BS38" s="134"/>
      <c r="BT38" s="134"/>
      <c r="BU38" s="134"/>
      <c r="BV38" s="133"/>
      <c r="BW38" s="133"/>
    </row>
    <row r="39" spans="1:75" s="31" customFormat="1" ht="17.25" customHeight="1" x14ac:dyDescent="0.25">
      <c r="A39" s="72">
        <v>22</v>
      </c>
      <c r="B39" s="234"/>
      <c r="C39" s="234"/>
      <c r="D39" s="234"/>
      <c r="E39" s="234"/>
      <c r="F39" s="234"/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1"/>
      <c r="T39" s="232"/>
      <c r="U39" s="233"/>
      <c r="V39" s="230"/>
      <c r="W39" s="230"/>
      <c r="X39" s="230"/>
      <c r="Y39" s="181"/>
      <c r="Z39" s="231"/>
      <c r="AA39" s="232"/>
      <c r="AB39" s="233"/>
      <c r="AC39" s="227">
        <f t="shared" si="9"/>
        <v>0</v>
      </c>
      <c r="AD39" s="228"/>
      <c r="AE39" s="229"/>
      <c r="AF39" s="227">
        <f t="shared" si="10"/>
        <v>0</v>
      </c>
      <c r="AG39" s="228"/>
      <c r="AH39" s="229"/>
      <c r="AI39" s="227">
        <f t="shared" si="11"/>
        <v>0</v>
      </c>
      <c r="AJ39" s="228"/>
      <c r="AK39" s="229"/>
      <c r="AL39" s="227">
        <f t="shared" si="12"/>
        <v>0</v>
      </c>
      <c r="AM39" s="228"/>
      <c r="AN39" s="229"/>
      <c r="AO39" s="227">
        <f t="shared" si="13"/>
        <v>0</v>
      </c>
      <c r="AP39" s="228"/>
      <c r="AQ39" s="229"/>
      <c r="AR39" s="227">
        <f t="shared" si="14"/>
        <v>0</v>
      </c>
      <c r="AS39" s="228"/>
      <c r="AT39" s="229"/>
      <c r="AU39" s="227">
        <f t="shared" si="15"/>
        <v>0</v>
      </c>
      <c r="AV39" s="228"/>
      <c r="AW39" s="229"/>
      <c r="AX39" s="227">
        <f t="shared" si="16"/>
        <v>0</v>
      </c>
      <c r="AY39" s="228"/>
      <c r="AZ39" s="229"/>
      <c r="BA39" s="227">
        <f t="shared" si="17"/>
        <v>0</v>
      </c>
      <c r="BB39" s="228"/>
      <c r="BC39" s="229"/>
      <c r="BD39" s="164"/>
      <c r="BH39" s="112"/>
      <c r="BI39" s="109"/>
      <c r="BJ39" s="109"/>
      <c r="BK39" s="114"/>
      <c r="BL39" s="114"/>
      <c r="BM39" s="114"/>
      <c r="BN39" s="114"/>
      <c r="BO39" s="114"/>
      <c r="BP39" s="114"/>
      <c r="BQ39" s="114"/>
      <c r="BR39" s="114"/>
      <c r="BS39" s="132"/>
      <c r="BT39" s="132"/>
      <c r="BU39" s="132"/>
      <c r="BV39" s="133"/>
      <c r="BW39" s="133"/>
    </row>
    <row r="40" spans="1:75" s="31" customFormat="1" ht="17.25" hidden="1" customHeight="1" x14ac:dyDescent="0.2">
      <c r="A40" s="72">
        <v>23</v>
      </c>
      <c r="B40" s="234"/>
      <c r="C40" s="234"/>
      <c r="D40" s="234"/>
      <c r="E40" s="234"/>
      <c r="F40" s="234"/>
      <c r="G40" s="234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1"/>
      <c r="T40" s="232"/>
      <c r="U40" s="233"/>
      <c r="V40" s="230"/>
      <c r="W40" s="230"/>
      <c r="X40" s="230"/>
      <c r="Y40" s="181"/>
      <c r="Z40" s="231"/>
      <c r="AA40" s="232"/>
      <c r="AB40" s="233"/>
      <c r="AC40" s="227">
        <f t="shared" si="9"/>
        <v>0</v>
      </c>
      <c r="AD40" s="228"/>
      <c r="AE40" s="229"/>
      <c r="AF40" s="227">
        <f t="shared" si="10"/>
        <v>0</v>
      </c>
      <c r="AG40" s="228"/>
      <c r="AH40" s="229"/>
      <c r="AI40" s="227">
        <f t="shared" si="11"/>
        <v>0</v>
      </c>
      <c r="AJ40" s="228"/>
      <c r="AK40" s="229"/>
      <c r="AL40" s="227">
        <f t="shared" si="12"/>
        <v>0</v>
      </c>
      <c r="AM40" s="228"/>
      <c r="AN40" s="229"/>
      <c r="AO40" s="227">
        <f t="shared" si="13"/>
        <v>0</v>
      </c>
      <c r="AP40" s="228"/>
      <c r="AQ40" s="229"/>
      <c r="AR40" s="227">
        <f t="shared" si="14"/>
        <v>0</v>
      </c>
      <c r="AS40" s="228"/>
      <c r="AT40" s="229"/>
      <c r="AU40" s="227">
        <f t="shared" si="15"/>
        <v>0</v>
      </c>
      <c r="AV40" s="228"/>
      <c r="AW40" s="229"/>
      <c r="AX40" s="227">
        <f t="shared" si="16"/>
        <v>0</v>
      </c>
      <c r="AY40" s="228"/>
      <c r="AZ40" s="229"/>
      <c r="BA40" s="227">
        <f t="shared" si="17"/>
        <v>0</v>
      </c>
      <c r="BB40" s="228"/>
      <c r="BC40" s="229"/>
      <c r="BD40" s="164"/>
      <c r="BH40" s="112"/>
      <c r="BI40" s="109"/>
      <c r="BJ40" s="109"/>
      <c r="BK40" s="110"/>
      <c r="BL40" s="110"/>
      <c r="BM40" s="110"/>
      <c r="BN40" s="110"/>
      <c r="BO40" s="110"/>
      <c r="BP40" s="110"/>
      <c r="BQ40" s="110"/>
      <c r="BR40" s="110"/>
      <c r="BS40" s="130"/>
      <c r="BT40" s="130"/>
      <c r="BU40" s="130"/>
      <c r="BV40" s="133"/>
      <c r="BW40" s="133"/>
    </row>
    <row r="41" spans="1:75" s="31" customFormat="1" ht="17.25" hidden="1" customHeight="1" x14ac:dyDescent="0.2">
      <c r="A41" s="72">
        <v>24</v>
      </c>
      <c r="B41" s="234"/>
      <c r="C41" s="234"/>
      <c r="D41" s="234"/>
      <c r="E41" s="234"/>
      <c r="F41" s="234"/>
      <c r="G41" s="234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1"/>
      <c r="T41" s="232"/>
      <c r="U41" s="233"/>
      <c r="V41" s="230"/>
      <c r="W41" s="230"/>
      <c r="X41" s="230"/>
      <c r="Y41" s="181"/>
      <c r="Z41" s="231"/>
      <c r="AA41" s="232"/>
      <c r="AB41" s="233"/>
      <c r="AC41" s="227">
        <f t="shared" si="9"/>
        <v>0</v>
      </c>
      <c r="AD41" s="228"/>
      <c r="AE41" s="229"/>
      <c r="AF41" s="227">
        <f t="shared" si="10"/>
        <v>0</v>
      </c>
      <c r="AG41" s="228"/>
      <c r="AH41" s="229"/>
      <c r="AI41" s="227">
        <f t="shared" si="11"/>
        <v>0</v>
      </c>
      <c r="AJ41" s="228"/>
      <c r="AK41" s="229"/>
      <c r="AL41" s="227">
        <f t="shared" si="12"/>
        <v>0</v>
      </c>
      <c r="AM41" s="228"/>
      <c r="AN41" s="229"/>
      <c r="AO41" s="227">
        <f t="shared" si="13"/>
        <v>0</v>
      </c>
      <c r="AP41" s="228"/>
      <c r="AQ41" s="229"/>
      <c r="AR41" s="227">
        <f t="shared" si="14"/>
        <v>0</v>
      </c>
      <c r="AS41" s="228"/>
      <c r="AT41" s="229"/>
      <c r="AU41" s="227">
        <f t="shared" si="15"/>
        <v>0</v>
      </c>
      <c r="AV41" s="228"/>
      <c r="AW41" s="229"/>
      <c r="AX41" s="227">
        <f t="shared" si="16"/>
        <v>0</v>
      </c>
      <c r="AY41" s="228"/>
      <c r="AZ41" s="229"/>
      <c r="BA41" s="227">
        <f t="shared" si="17"/>
        <v>0</v>
      </c>
      <c r="BB41" s="228"/>
      <c r="BC41" s="229"/>
      <c r="BD41" s="164"/>
      <c r="BH41" s="112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29"/>
      <c r="BT41" s="129"/>
      <c r="BU41" s="129"/>
      <c r="BV41" s="133"/>
      <c r="BW41" s="133"/>
    </row>
    <row r="42" spans="1:75" s="31" customFormat="1" ht="17.25" hidden="1" customHeight="1" x14ac:dyDescent="0.2">
      <c r="A42" s="72">
        <v>25</v>
      </c>
      <c r="B42" s="234"/>
      <c r="C42" s="234"/>
      <c r="D42" s="234"/>
      <c r="E42" s="234"/>
      <c r="F42" s="234"/>
      <c r="G42" s="234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1"/>
      <c r="T42" s="232"/>
      <c r="U42" s="233"/>
      <c r="V42" s="230"/>
      <c r="W42" s="230"/>
      <c r="X42" s="230"/>
      <c r="Y42" s="181"/>
      <c r="Z42" s="231"/>
      <c r="AA42" s="232"/>
      <c r="AB42" s="233"/>
      <c r="AC42" s="227">
        <f t="shared" si="9"/>
        <v>0</v>
      </c>
      <c r="AD42" s="228"/>
      <c r="AE42" s="229"/>
      <c r="AF42" s="227">
        <f t="shared" si="10"/>
        <v>0</v>
      </c>
      <c r="AG42" s="228"/>
      <c r="AH42" s="229"/>
      <c r="AI42" s="227">
        <f t="shared" si="11"/>
        <v>0</v>
      </c>
      <c r="AJ42" s="228"/>
      <c r="AK42" s="229"/>
      <c r="AL42" s="227">
        <f t="shared" si="12"/>
        <v>0</v>
      </c>
      <c r="AM42" s="228"/>
      <c r="AN42" s="229"/>
      <c r="AO42" s="227">
        <f t="shared" si="13"/>
        <v>0</v>
      </c>
      <c r="AP42" s="228"/>
      <c r="AQ42" s="229"/>
      <c r="AR42" s="227">
        <f t="shared" si="14"/>
        <v>0</v>
      </c>
      <c r="AS42" s="228"/>
      <c r="AT42" s="229"/>
      <c r="AU42" s="227">
        <f t="shared" si="15"/>
        <v>0</v>
      </c>
      <c r="AV42" s="228"/>
      <c r="AW42" s="229"/>
      <c r="AX42" s="227">
        <f t="shared" si="16"/>
        <v>0</v>
      </c>
      <c r="AY42" s="228"/>
      <c r="AZ42" s="229"/>
      <c r="BA42" s="227">
        <f t="shared" si="17"/>
        <v>0</v>
      </c>
      <c r="BB42" s="228"/>
      <c r="BC42" s="229"/>
      <c r="BD42" s="164"/>
      <c r="BH42" s="112"/>
      <c r="BI42" s="109"/>
      <c r="BJ42" s="112"/>
      <c r="BK42" s="109"/>
      <c r="BL42" s="109"/>
      <c r="BM42" s="109"/>
      <c r="BN42" s="109"/>
      <c r="BO42" s="109"/>
      <c r="BP42" s="109"/>
      <c r="BQ42" s="109"/>
      <c r="BR42" s="109"/>
      <c r="BS42" s="129"/>
      <c r="BT42" s="129"/>
      <c r="BU42" s="129"/>
      <c r="BV42" s="133"/>
      <c r="BW42" s="133"/>
    </row>
    <row r="43" spans="1:75" s="31" customFormat="1" ht="17.25" hidden="1" customHeight="1" x14ac:dyDescent="0.2">
      <c r="A43" s="72">
        <v>26</v>
      </c>
      <c r="B43" s="234"/>
      <c r="C43" s="234"/>
      <c r="D43" s="234"/>
      <c r="E43" s="234"/>
      <c r="F43" s="234"/>
      <c r="G43" s="234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1"/>
      <c r="T43" s="232"/>
      <c r="U43" s="233"/>
      <c r="V43" s="230"/>
      <c r="W43" s="230"/>
      <c r="X43" s="230"/>
      <c r="Y43" s="181"/>
      <c r="Z43" s="231"/>
      <c r="AA43" s="232"/>
      <c r="AB43" s="233"/>
      <c r="AC43" s="227">
        <f t="shared" si="9"/>
        <v>0</v>
      </c>
      <c r="AD43" s="228"/>
      <c r="AE43" s="229"/>
      <c r="AF43" s="227">
        <f t="shared" si="10"/>
        <v>0</v>
      </c>
      <c r="AG43" s="228"/>
      <c r="AH43" s="229"/>
      <c r="AI43" s="227">
        <f t="shared" si="11"/>
        <v>0</v>
      </c>
      <c r="AJ43" s="228"/>
      <c r="AK43" s="229"/>
      <c r="AL43" s="227">
        <f t="shared" si="12"/>
        <v>0</v>
      </c>
      <c r="AM43" s="228"/>
      <c r="AN43" s="229"/>
      <c r="AO43" s="227">
        <f t="shared" si="13"/>
        <v>0</v>
      </c>
      <c r="AP43" s="228"/>
      <c r="AQ43" s="229"/>
      <c r="AR43" s="227">
        <f t="shared" si="14"/>
        <v>0</v>
      </c>
      <c r="AS43" s="228"/>
      <c r="AT43" s="229"/>
      <c r="AU43" s="227">
        <f t="shared" si="15"/>
        <v>0</v>
      </c>
      <c r="AV43" s="228"/>
      <c r="AW43" s="229"/>
      <c r="AX43" s="227">
        <f t="shared" si="16"/>
        <v>0</v>
      </c>
      <c r="AY43" s="228"/>
      <c r="AZ43" s="229"/>
      <c r="BA43" s="227">
        <f t="shared" si="17"/>
        <v>0</v>
      </c>
      <c r="BB43" s="228"/>
      <c r="BC43" s="229"/>
      <c r="BD43" s="164"/>
      <c r="BH43" s="112"/>
      <c r="BI43" s="112"/>
      <c r="BJ43" s="110"/>
      <c r="BK43" s="109"/>
      <c r="BL43" s="109"/>
      <c r="BM43" s="109"/>
      <c r="BN43" s="109"/>
      <c r="BO43" s="109"/>
      <c r="BP43" s="109"/>
      <c r="BQ43" s="109"/>
      <c r="BR43" s="109"/>
      <c r="BS43" s="129"/>
      <c r="BT43" s="129"/>
      <c r="BU43" s="129"/>
      <c r="BV43" s="133"/>
      <c r="BW43" s="133"/>
    </row>
    <row r="44" spans="1:75" s="31" customFormat="1" ht="17.25" hidden="1" customHeight="1" x14ac:dyDescent="0.2">
      <c r="A44" s="72">
        <v>27</v>
      </c>
      <c r="B44" s="234"/>
      <c r="C44" s="234"/>
      <c r="D44" s="234"/>
      <c r="E44" s="234"/>
      <c r="F44" s="234"/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1"/>
      <c r="T44" s="232"/>
      <c r="U44" s="233"/>
      <c r="V44" s="230"/>
      <c r="W44" s="230"/>
      <c r="X44" s="230"/>
      <c r="Y44" s="181"/>
      <c r="Z44" s="231"/>
      <c r="AA44" s="232"/>
      <c r="AB44" s="233"/>
      <c r="AC44" s="227">
        <f t="shared" si="9"/>
        <v>0</v>
      </c>
      <c r="AD44" s="228"/>
      <c r="AE44" s="229"/>
      <c r="AF44" s="227">
        <f t="shared" si="10"/>
        <v>0</v>
      </c>
      <c r="AG44" s="228"/>
      <c r="AH44" s="229"/>
      <c r="AI44" s="227">
        <f t="shared" si="11"/>
        <v>0</v>
      </c>
      <c r="AJ44" s="228"/>
      <c r="AK44" s="229"/>
      <c r="AL44" s="227">
        <f t="shared" si="12"/>
        <v>0</v>
      </c>
      <c r="AM44" s="228"/>
      <c r="AN44" s="229"/>
      <c r="AO44" s="227">
        <f t="shared" si="13"/>
        <v>0</v>
      </c>
      <c r="AP44" s="228"/>
      <c r="AQ44" s="229"/>
      <c r="AR44" s="227">
        <f t="shared" si="14"/>
        <v>0</v>
      </c>
      <c r="AS44" s="228"/>
      <c r="AT44" s="229"/>
      <c r="AU44" s="227">
        <f t="shared" si="15"/>
        <v>0</v>
      </c>
      <c r="AV44" s="228"/>
      <c r="AW44" s="229"/>
      <c r="AX44" s="227">
        <f t="shared" si="16"/>
        <v>0</v>
      </c>
      <c r="AY44" s="228"/>
      <c r="AZ44" s="229"/>
      <c r="BA44" s="227">
        <f t="shared" si="17"/>
        <v>0</v>
      </c>
      <c r="BB44" s="228"/>
      <c r="BC44" s="229"/>
      <c r="BD44" s="164"/>
      <c r="BH44" s="112"/>
      <c r="BI44" s="112"/>
      <c r="BJ44" s="109"/>
      <c r="BK44" s="109"/>
      <c r="BL44" s="109"/>
      <c r="BM44" s="109"/>
      <c r="BN44" s="109"/>
      <c r="BO44" s="109"/>
      <c r="BP44" s="109"/>
      <c r="BQ44" s="109"/>
      <c r="BR44" s="109"/>
      <c r="BS44" s="129"/>
      <c r="BT44" s="129"/>
      <c r="BU44" s="129"/>
      <c r="BV44" s="133"/>
      <c r="BW44" s="133"/>
    </row>
    <row r="45" spans="1:75" s="31" customFormat="1" ht="17.25" hidden="1" customHeight="1" x14ac:dyDescent="0.2">
      <c r="A45" s="72">
        <v>28</v>
      </c>
      <c r="B45" s="234"/>
      <c r="C45" s="234"/>
      <c r="D45" s="234"/>
      <c r="E45" s="234"/>
      <c r="F45" s="234"/>
      <c r="G45" s="234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1"/>
      <c r="T45" s="232"/>
      <c r="U45" s="233"/>
      <c r="V45" s="230"/>
      <c r="W45" s="230"/>
      <c r="X45" s="230"/>
      <c r="Y45" s="181"/>
      <c r="Z45" s="231"/>
      <c r="AA45" s="232"/>
      <c r="AB45" s="233"/>
      <c r="AC45" s="227">
        <f t="shared" si="9"/>
        <v>0</v>
      </c>
      <c r="AD45" s="228"/>
      <c r="AE45" s="229"/>
      <c r="AF45" s="227">
        <f t="shared" si="10"/>
        <v>0</v>
      </c>
      <c r="AG45" s="228"/>
      <c r="AH45" s="229"/>
      <c r="AI45" s="227">
        <f t="shared" si="11"/>
        <v>0</v>
      </c>
      <c r="AJ45" s="228"/>
      <c r="AK45" s="229"/>
      <c r="AL45" s="227">
        <f t="shared" si="12"/>
        <v>0</v>
      </c>
      <c r="AM45" s="228"/>
      <c r="AN45" s="229"/>
      <c r="AO45" s="227">
        <f t="shared" si="13"/>
        <v>0</v>
      </c>
      <c r="AP45" s="228"/>
      <c r="AQ45" s="229"/>
      <c r="AR45" s="227">
        <f t="shared" si="14"/>
        <v>0</v>
      </c>
      <c r="AS45" s="228"/>
      <c r="AT45" s="229"/>
      <c r="AU45" s="227">
        <f t="shared" si="15"/>
        <v>0</v>
      </c>
      <c r="AV45" s="228"/>
      <c r="AW45" s="229"/>
      <c r="AX45" s="227">
        <f t="shared" si="16"/>
        <v>0</v>
      </c>
      <c r="AY45" s="228"/>
      <c r="AZ45" s="229"/>
      <c r="BA45" s="227">
        <f t="shared" si="17"/>
        <v>0</v>
      </c>
      <c r="BB45" s="228"/>
      <c r="BC45" s="229"/>
      <c r="BD45" s="164"/>
      <c r="BH45" s="112"/>
      <c r="BI45" s="112"/>
      <c r="BJ45" s="109"/>
      <c r="BK45" s="109"/>
      <c r="BL45" s="109"/>
      <c r="BM45" s="109"/>
      <c r="BN45" s="109"/>
      <c r="BO45" s="109"/>
      <c r="BP45" s="109"/>
      <c r="BQ45" s="109"/>
      <c r="BR45" s="109"/>
      <c r="BS45" s="129"/>
      <c r="BT45" s="129"/>
      <c r="BU45" s="129"/>
      <c r="BV45" s="133"/>
      <c r="BW45" s="133"/>
    </row>
    <row r="46" spans="1:75" s="31" customFormat="1" ht="17.25" hidden="1" customHeight="1" x14ac:dyDescent="0.25">
      <c r="A46" s="72">
        <v>29</v>
      </c>
      <c r="B46" s="234"/>
      <c r="C46" s="234"/>
      <c r="D46" s="234"/>
      <c r="E46" s="234"/>
      <c r="F46" s="23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1"/>
      <c r="T46" s="232"/>
      <c r="U46" s="233"/>
      <c r="V46" s="230"/>
      <c r="W46" s="230"/>
      <c r="X46" s="230"/>
      <c r="Y46" s="181"/>
      <c r="Z46" s="231"/>
      <c r="AA46" s="232"/>
      <c r="AB46" s="233"/>
      <c r="AC46" s="227">
        <f t="shared" si="9"/>
        <v>0</v>
      </c>
      <c r="AD46" s="228"/>
      <c r="AE46" s="229"/>
      <c r="AF46" s="227">
        <f t="shared" si="10"/>
        <v>0</v>
      </c>
      <c r="AG46" s="228"/>
      <c r="AH46" s="229"/>
      <c r="AI46" s="227">
        <f t="shared" si="11"/>
        <v>0</v>
      </c>
      <c r="AJ46" s="228"/>
      <c r="AK46" s="229"/>
      <c r="AL46" s="227">
        <f t="shared" si="12"/>
        <v>0</v>
      </c>
      <c r="AM46" s="228"/>
      <c r="AN46" s="229"/>
      <c r="AO46" s="227">
        <f t="shared" si="13"/>
        <v>0</v>
      </c>
      <c r="AP46" s="228"/>
      <c r="AQ46" s="229"/>
      <c r="AR46" s="227">
        <f t="shared" si="14"/>
        <v>0</v>
      </c>
      <c r="AS46" s="228"/>
      <c r="AT46" s="229"/>
      <c r="AU46" s="227">
        <f t="shared" si="15"/>
        <v>0</v>
      </c>
      <c r="AV46" s="228"/>
      <c r="AW46" s="229"/>
      <c r="AX46" s="227">
        <f t="shared" si="16"/>
        <v>0</v>
      </c>
      <c r="AY46" s="228"/>
      <c r="AZ46" s="229"/>
      <c r="BA46" s="227">
        <f t="shared" si="17"/>
        <v>0</v>
      </c>
      <c r="BB46" s="228"/>
      <c r="BC46" s="229"/>
      <c r="BD46" s="164"/>
      <c r="BH46" s="112"/>
      <c r="BI46" s="112"/>
      <c r="BJ46" s="109"/>
      <c r="BK46" s="114"/>
      <c r="BL46" s="114"/>
      <c r="BM46" s="114"/>
      <c r="BN46" s="114"/>
      <c r="BO46" s="114"/>
      <c r="BP46" s="114"/>
      <c r="BQ46" s="114"/>
      <c r="BR46" s="114"/>
      <c r="BS46" s="132"/>
      <c r="BT46" s="132"/>
      <c r="BU46" s="132"/>
      <c r="BV46" s="133"/>
      <c r="BW46" s="133"/>
    </row>
    <row r="47" spans="1:75" s="31" customFormat="1" ht="17.25" hidden="1" customHeight="1" x14ac:dyDescent="0.2">
      <c r="A47" s="72">
        <v>30</v>
      </c>
      <c r="B47" s="234"/>
      <c r="C47" s="234"/>
      <c r="D47" s="234"/>
      <c r="E47" s="234"/>
      <c r="F47" s="234"/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1"/>
      <c r="T47" s="232"/>
      <c r="U47" s="233"/>
      <c r="V47" s="230"/>
      <c r="W47" s="230"/>
      <c r="X47" s="230"/>
      <c r="Y47" s="181"/>
      <c r="Z47" s="231"/>
      <c r="AA47" s="232"/>
      <c r="AB47" s="233"/>
      <c r="AC47" s="227">
        <f t="shared" si="9"/>
        <v>0</v>
      </c>
      <c r="AD47" s="228"/>
      <c r="AE47" s="229"/>
      <c r="AF47" s="227">
        <f t="shared" si="10"/>
        <v>0</v>
      </c>
      <c r="AG47" s="228"/>
      <c r="AH47" s="229"/>
      <c r="AI47" s="227">
        <f t="shared" si="11"/>
        <v>0</v>
      </c>
      <c r="AJ47" s="228"/>
      <c r="AK47" s="229"/>
      <c r="AL47" s="227">
        <f t="shared" si="12"/>
        <v>0</v>
      </c>
      <c r="AM47" s="228"/>
      <c r="AN47" s="229"/>
      <c r="AO47" s="227">
        <f t="shared" si="13"/>
        <v>0</v>
      </c>
      <c r="AP47" s="228"/>
      <c r="AQ47" s="229"/>
      <c r="AR47" s="227">
        <f t="shared" si="14"/>
        <v>0</v>
      </c>
      <c r="AS47" s="228"/>
      <c r="AT47" s="229"/>
      <c r="AU47" s="227">
        <f t="shared" si="15"/>
        <v>0</v>
      </c>
      <c r="AV47" s="228"/>
      <c r="AW47" s="229"/>
      <c r="AX47" s="227">
        <f t="shared" si="16"/>
        <v>0</v>
      </c>
      <c r="AY47" s="228"/>
      <c r="AZ47" s="229"/>
      <c r="BA47" s="227">
        <f t="shared" si="17"/>
        <v>0</v>
      </c>
      <c r="BB47" s="228"/>
      <c r="BC47" s="229"/>
      <c r="BD47" s="164"/>
      <c r="BH47" s="109"/>
      <c r="BI47" s="112"/>
      <c r="BJ47" s="109"/>
      <c r="BK47" s="110"/>
      <c r="BL47" s="110"/>
      <c r="BM47" s="110"/>
      <c r="BN47" s="110"/>
      <c r="BO47" s="110"/>
      <c r="BP47" s="110"/>
      <c r="BQ47" s="110"/>
      <c r="BR47" s="110"/>
      <c r="BS47" s="130"/>
      <c r="BT47" s="130"/>
      <c r="BU47" s="130"/>
      <c r="BV47" s="133"/>
      <c r="BW47" s="133"/>
    </row>
    <row r="48" spans="1:75" s="31" customFormat="1" ht="17.25" hidden="1" customHeight="1" x14ac:dyDescent="0.2">
      <c r="A48" s="72">
        <v>31</v>
      </c>
      <c r="B48" s="234"/>
      <c r="C48" s="234"/>
      <c r="D48" s="234"/>
      <c r="E48" s="234"/>
      <c r="F48" s="234"/>
      <c r="G48" s="234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1"/>
      <c r="T48" s="232"/>
      <c r="U48" s="233"/>
      <c r="V48" s="230"/>
      <c r="W48" s="230"/>
      <c r="X48" s="230"/>
      <c r="Y48" s="181"/>
      <c r="Z48" s="231"/>
      <c r="AA48" s="232"/>
      <c r="AB48" s="233"/>
      <c r="AC48" s="227">
        <f t="shared" si="9"/>
        <v>0</v>
      </c>
      <c r="AD48" s="228"/>
      <c r="AE48" s="229"/>
      <c r="AF48" s="227">
        <f t="shared" si="10"/>
        <v>0</v>
      </c>
      <c r="AG48" s="228"/>
      <c r="AH48" s="229"/>
      <c r="AI48" s="227">
        <f t="shared" si="11"/>
        <v>0</v>
      </c>
      <c r="AJ48" s="228"/>
      <c r="AK48" s="229"/>
      <c r="AL48" s="227">
        <f t="shared" si="12"/>
        <v>0</v>
      </c>
      <c r="AM48" s="228"/>
      <c r="AN48" s="229"/>
      <c r="AO48" s="227">
        <f t="shared" si="13"/>
        <v>0</v>
      </c>
      <c r="AP48" s="228"/>
      <c r="AQ48" s="229"/>
      <c r="AR48" s="227">
        <f t="shared" si="14"/>
        <v>0</v>
      </c>
      <c r="AS48" s="228"/>
      <c r="AT48" s="229"/>
      <c r="AU48" s="227">
        <f t="shared" si="15"/>
        <v>0</v>
      </c>
      <c r="AV48" s="228"/>
      <c r="AW48" s="229"/>
      <c r="AX48" s="227">
        <f t="shared" si="16"/>
        <v>0</v>
      </c>
      <c r="AY48" s="228"/>
      <c r="AZ48" s="229"/>
      <c r="BA48" s="227">
        <f t="shared" si="17"/>
        <v>0</v>
      </c>
      <c r="BB48" s="228"/>
      <c r="BC48" s="229"/>
      <c r="BD48" s="164"/>
      <c r="BH48" s="109"/>
      <c r="BI48" s="109"/>
      <c r="BJ48" s="112"/>
      <c r="BK48" s="109"/>
      <c r="BL48" s="109"/>
      <c r="BM48" s="109"/>
      <c r="BN48" s="109"/>
      <c r="BO48" s="109"/>
      <c r="BP48" s="109"/>
      <c r="BQ48" s="109"/>
      <c r="BR48" s="109"/>
      <c r="BS48" s="129"/>
      <c r="BT48" s="129"/>
      <c r="BU48" s="129"/>
      <c r="BV48" s="133"/>
      <c r="BW48" s="133"/>
    </row>
    <row r="49" spans="1:75" s="31" customFormat="1" ht="17.25" hidden="1" customHeight="1" x14ac:dyDescent="0.2">
      <c r="A49" s="72">
        <v>32</v>
      </c>
      <c r="B49" s="234"/>
      <c r="C49" s="234"/>
      <c r="D49" s="234"/>
      <c r="E49" s="234"/>
      <c r="F49" s="234"/>
      <c r="G49" s="234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1"/>
      <c r="T49" s="232"/>
      <c r="U49" s="233"/>
      <c r="V49" s="230"/>
      <c r="W49" s="230"/>
      <c r="X49" s="230"/>
      <c r="Y49" s="181"/>
      <c r="Z49" s="231"/>
      <c r="AA49" s="232"/>
      <c r="AB49" s="233"/>
      <c r="AC49" s="227">
        <f t="shared" si="9"/>
        <v>0</v>
      </c>
      <c r="AD49" s="228"/>
      <c r="AE49" s="229"/>
      <c r="AF49" s="227">
        <f t="shared" si="10"/>
        <v>0</v>
      </c>
      <c r="AG49" s="228"/>
      <c r="AH49" s="229"/>
      <c r="AI49" s="227">
        <f t="shared" si="11"/>
        <v>0</v>
      </c>
      <c r="AJ49" s="228"/>
      <c r="AK49" s="229"/>
      <c r="AL49" s="227">
        <f t="shared" si="12"/>
        <v>0</v>
      </c>
      <c r="AM49" s="228"/>
      <c r="AN49" s="229"/>
      <c r="AO49" s="227">
        <f t="shared" si="13"/>
        <v>0</v>
      </c>
      <c r="AP49" s="228"/>
      <c r="AQ49" s="229"/>
      <c r="AR49" s="227">
        <f t="shared" si="14"/>
        <v>0</v>
      </c>
      <c r="AS49" s="228"/>
      <c r="AT49" s="229"/>
      <c r="AU49" s="227">
        <f t="shared" si="15"/>
        <v>0</v>
      </c>
      <c r="AV49" s="228"/>
      <c r="AW49" s="229"/>
      <c r="AX49" s="227">
        <f t="shared" si="16"/>
        <v>0</v>
      </c>
      <c r="AY49" s="228"/>
      <c r="AZ49" s="229"/>
      <c r="BA49" s="227">
        <f t="shared" si="17"/>
        <v>0</v>
      </c>
      <c r="BB49" s="228"/>
      <c r="BC49" s="229"/>
      <c r="BD49" s="164"/>
      <c r="BH49" s="109"/>
      <c r="BI49" s="109"/>
      <c r="BJ49" s="112"/>
      <c r="BK49" s="109"/>
      <c r="BL49" s="109"/>
      <c r="BM49" s="109"/>
      <c r="BN49" s="109"/>
      <c r="BO49" s="109"/>
      <c r="BP49" s="109"/>
      <c r="BQ49" s="109"/>
      <c r="BR49" s="109"/>
      <c r="BS49" s="129"/>
      <c r="BT49" s="129"/>
      <c r="BU49" s="129"/>
      <c r="BV49" s="133"/>
      <c r="BW49" s="133"/>
    </row>
    <row r="50" spans="1:75" s="31" customFormat="1" ht="17.25" hidden="1" customHeight="1" x14ac:dyDescent="0.2">
      <c r="A50" s="72">
        <v>33</v>
      </c>
      <c r="B50" s="234"/>
      <c r="C50" s="234"/>
      <c r="D50" s="234"/>
      <c r="E50" s="234"/>
      <c r="F50" s="234"/>
      <c r="G50" s="234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1"/>
      <c r="T50" s="232"/>
      <c r="U50" s="233"/>
      <c r="V50" s="230"/>
      <c r="W50" s="230"/>
      <c r="X50" s="230"/>
      <c r="Y50" s="181"/>
      <c r="Z50" s="231"/>
      <c r="AA50" s="232"/>
      <c r="AB50" s="233"/>
      <c r="AC50" s="227">
        <f t="shared" si="9"/>
        <v>0</v>
      </c>
      <c r="AD50" s="228"/>
      <c r="AE50" s="229"/>
      <c r="AF50" s="227">
        <f t="shared" si="10"/>
        <v>0</v>
      </c>
      <c r="AG50" s="228"/>
      <c r="AH50" s="229"/>
      <c r="AI50" s="227">
        <f t="shared" si="11"/>
        <v>0</v>
      </c>
      <c r="AJ50" s="228"/>
      <c r="AK50" s="229"/>
      <c r="AL50" s="227">
        <f t="shared" si="12"/>
        <v>0</v>
      </c>
      <c r="AM50" s="228"/>
      <c r="AN50" s="229"/>
      <c r="AO50" s="227">
        <f t="shared" si="13"/>
        <v>0</v>
      </c>
      <c r="AP50" s="228"/>
      <c r="AQ50" s="229"/>
      <c r="AR50" s="227">
        <f t="shared" si="14"/>
        <v>0</v>
      </c>
      <c r="AS50" s="228"/>
      <c r="AT50" s="229"/>
      <c r="AU50" s="227">
        <f t="shared" si="15"/>
        <v>0</v>
      </c>
      <c r="AV50" s="228"/>
      <c r="AW50" s="229"/>
      <c r="AX50" s="227">
        <f t="shared" si="16"/>
        <v>0</v>
      </c>
      <c r="AY50" s="228"/>
      <c r="AZ50" s="229"/>
      <c r="BA50" s="227">
        <f t="shared" si="17"/>
        <v>0</v>
      </c>
      <c r="BB50" s="228"/>
      <c r="BC50" s="229"/>
      <c r="BD50" s="164"/>
      <c r="BH50" s="109"/>
      <c r="BI50" s="109"/>
      <c r="BJ50" s="112"/>
      <c r="BK50" s="109"/>
      <c r="BL50" s="109"/>
      <c r="BM50" s="109"/>
      <c r="BN50" s="109"/>
      <c r="BO50" s="109"/>
      <c r="BP50" s="109"/>
      <c r="BQ50" s="109"/>
      <c r="BR50" s="109"/>
      <c r="BS50" s="129"/>
      <c r="BT50" s="129"/>
      <c r="BU50" s="129"/>
      <c r="BV50" s="133"/>
      <c r="BW50" s="133"/>
    </row>
    <row r="51" spans="1:75" s="31" customFormat="1" ht="17.25" hidden="1" customHeight="1" x14ac:dyDescent="0.25">
      <c r="A51" s="72">
        <v>34</v>
      </c>
      <c r="B51" s="234"/>
      <c r="C51" s="234"/>
      <c r="D51" s="234"/>
      <c r="E51" s="234"/>
      <c r="F51" s="234"/>
      <c r="G51" s="234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1"/>
      <c r="T51" s="232"/>
      <c r="U51" s="233"/>
      <c r="V51" s="230"/>
      <c r="W51" s="230"/>
      <c r="X51" s="230"/>
      <c r="Y51" s="181"/>
      <c r="Z51" s="231"/>
      <c r="AA51" s="232"/>
      <c r="AB51" s="233"/>
      <c r="AC51" s="227">
        <f t="shared" si="9"/>
        <v>0</v>
      </c>
      <c r="AD51" s="228"/>
      <c r="AE51" s="229"/>
      <c r="AF51" s="227">
        <f t="shared" si="10"/>
        <v>0</v>
      </c>
      <c r="AG51" s="228"/>
      <c r="AH51" s="229"/>
      <c r="AI51" s="227">
        <f t="shared" si="11"/>
        <v>0</v>
      </c>
      <c r="AJ51" s="228"/>
      <c r="AK51" s="229"/>
      <c r="AL51" s="227">
        <f t="shared" si="12"/>
        <v>0</v>
      </c>
      <c r="AM51" s="228"/>
      <c r="AN51" s="229"/>
      <c r="AO51" s="227">
        <f t="shared" si="13"/>
        <v>0</v>
      </c>
      <c r="AP51" s="228"/>
      <c r="AQ51" s="229"/>
      <c r="AR51" s="227">
        <f t="shared" si="14"/>
        <v>0</v>
      </c>
      <c r="AS51" s="228"/>
      <c r="AT51" s="229"/>
      <c r="AU51" s="227">
        <f t="shared" si="15"/>
        <v>0</v>
      </c>
      <c r="AV51" s="228"/>
      <c r="AW51" s="229"/>
      <c r="AX51" s="227">
        <f t="shared" si="16"/>
        <v>0</v>
      </c>
      <c r="AY51" s="228"/>
      <c r="AZ51" s="229"/>
      <c r="BA51" s="227">
        <f t="shared" si="17"/>
        <v>0</v>
      </c>
      <c r="BB51" s="228"/>
      <c r="BC51" s="229"/>
      <c r="BD51" s="164"/>
      <c r="BH51" s="109"/>
      <c r="BI51" s="109"/>
      <c r="BJ51" s="112"/>
      <c r="BK51" s="114"/>
      <c r="BL51" s="114"/>
      <c r="BM51" s="114"/>
      <c r="BN51" s="114"/>
      <c r="BO51" s="114"/>
      <c r="BP51" s="114"/>
      <c r="BQ51" s="114"/>
      <c r="BR51" s="114"/>
      <c r="BS51" s="132"/>
      <c r="BT51" s="132"/>
      <c r="BU51" s="132"/>
      <c r="BV51" s="133"/>
      <c r="BW51" s="133"/>
    </row>
    <row r="52" spans="1:75" s="31" customFormat="1" ht="17.25" hidden="1" customHeight="1" x14ac:dyDescent="0.2">
      <c r="A52" s="72">
        <v>35</v>
      </c>
      <c r="B52" s="234"/>
      <c r="C52" s="234"/>
      <c r="D52" s="234"/>
      <c r="E52" s="234"/>
      <c r="F52" s="234"/>
      <c r="G52" s="234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1"/>
      <c r="T52" s="232"/>
      <c r="U52" s="233"/>
      <c r="V52" s="230"/>
      <c r="W52" s="230"/>
      <c r="X52" s="230"/>
      <c r="Y52" s="181"/>
      <c r="Z52" s="231"/>
      <c r="AA52" s="232"/>
      <c r="AB52" s="233"/>
      <c r="AC52" s="227">
        <f t="shared" si="9"/>
        <v>0</v>
      </c>
      <c r="AD52" s="228"/>
      <c r="AE52" s="229"/>
      <c r="AF52" s="227">
        <f t="shared" si="10"/>
        <v>0</v>
      </c>
      <c r="AG52" s="228"/>
      <c r="AH52" s="229"/>
      <c r="AI52" s="227">
        <f t="shared" si="11"/>
        <v>0</v>
      </c>
      <c r="AJ52" s="228"/>
      <c r="AK52" s="229"/>
      <c r="AL52" s="227">
        <f t="shared" si="12"/>
        <v>0</v>
      </c>
      <c r="AM52" s="228"/>
      <c r="AN52" s="229"/>
      <c r="AO52" s="227">
        <f t="shared" si="13"/>
        <v>0</v>
      </c>
      <c r="AP52" s="228"/>
      <c r="AQ52" s="229"/>
      <c r="AR52" s="227">
        <f t="shared" si="14"/>
        <v>0</v>
      </c>
      <c r="AS52" s="228"/>
      <c r="AT52" s="229"/>
      <c r="AU52" s="227">
        <f t="shared" si="15"/>
        <v>0</v>
      </c>
      <c r="AV52" s="228"/>
      <c r="AW52" s="229"/>
      <c r="AX52" s="227">
        <f t="shared" si="16"/>
        <v>0</v>
      </c>
      <c r="AY52" s="228"/>
      <c r="AZ52" s="229"/>
      <c r="BA52" s="227">
        <f t="shared" si="17"/>
        <v>0</v>
      </c>
      <c r="BB52" s="228"/>
      <c r="BC52" s="229"/>
      <c r="BD52" s="164"/>
      <c r="BH52" s="109"/>
      <c r="BI52" s="109"/>
      <c r="BJ52" s="112"/>
      <c r="BK52" s="110"/>
      <c r="BL52" s="110"/>
      <c r="BM52" s="110"/>
      <c r="BN52" s="110"/>
      <c r="BO52" s="110"/>
      <c r="BP52" s="110"/>
      <c r="BQ52" s="110"/>
      <c r="BR52" s="110"/>
      <c r="BS52" s="130"/>
      <c r="BT52" s="130"/>
      <c r="BU52" s="130"/>
      <c r="BV52" s="133"/>
      <c r="BW52" s="133"/>
    </row>
    <row r="53" spans="1:75" s="31" customFormat="1" ht="17.25" hidden="1" customHeight="1" x14ac:dyDescent="0.2">
      <c r="A53" s="72">
        <v>36</v>
      </c>
      <c r="B53" s="234"/>
      <c r="C53" s="234"/>
      <c r="D53" s="234"/>
      <c r="E53" s="234"/>
      <c r="F53" s="234"/>
      <c r="G53" s="234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1"/>
      <c r="T53" s="232"/>
      <c r="U53" s="233"/>
      <c r="V53" s="230"/>
      <c r="W53" s="230"/>
      <c r="X53" s="230"/>
      <c r="Y53" s="181"/>
      <c r="Z53" s="231"/>
      <c r="AA53" s="232"/>
      <c r="AB53" s="233"/>
      <c r="AC53" s="227">
        <f t="shared" si="9"/>
        <v>0</v>
      </c>
      <c r="AD53" s="228"/>
      <c r="AE53" s="229"/>
      <c r="AF53" s="227">
        <f t="shared" si="10"/>
        <v>0</v>
      </c>
      <c r="AG53" s="228"/>
      <c r="AH53" s="229"/>
      <c r="AI53" s="227">
        <f t="shared" si="11"/>
        <v>0</v>
      </c>
      <c r="AJ53" s="228"/>
      <c r="AK53" s="229"/>
      <c r="AL53" s="227">
        <f t="shared" si="12"/>
        <v>0</v>
      </c>
      <c r="AM53" s="228"/>
      <c r="AN53" s="229"/>
      <c r="AO53" s="227">
        <f t="shared" si="13"/>
        <v>0</v>
      </c>
      <c r="AP53" s="228"/>
      <c r="AQ53" s="229"/>
      <c r="AR53" s="227">
        <f t="shared" si="14"/>
        <v>0</v>
      </c>
      <c r="AS53" s="228"/>
      <c r="AT53" s="229"/>
      <c r="AU53" s="227">
        <f t="shared" si="15"/>
        <v>0</v>
      </c>
      <c r="AV53" s="228"/>
      <c r="AW53" s="229"/>
      <c r="AX53" s="227">
        <f t="shared" si="16"/>
        <v>0</v>
      </c>
      <c r="AY53" s="228"/>
      <c r="AZ53" s="229"/>
      <c r="BA53" s="227">
        <f t="shared" si="17"/>
        <v>0</v>
      </c>
      <c r="BB53" s="228"/>
      <c r="BC53" s="229"/>
      <c r="BD53" s="164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29"/>
      <c r="BT53" s="129"/>
      <c r="BU53" s="129"/>
      <c r="BV53" s="133"/>
      <c r="BW53" s="133"/>
    </row>
    <row r="54" spans="1:75" s="31" customFormat="1" ht="17.25" hidden="1" customHeight="1" x14ac:dyDescent="0.2">
      <c r="A54" s="72">
        <v>37</v>
      </c>
      <c r="B54" s="234"/>
      <c r="C54" s="234"/>
      <c r="D54" s="234"/>
      <c r="E54" s="234"/>
      <c r="F54" s="234"/>
      <c r="G54" s="234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1"/>
      <c r="T54" s="232"/>
      <c r="U54" s="233"/>
      <c r="V54" s="230"/>
      <c r="W54" s="230"/>
      <c r="X54" s="230"/>
      <c r="Y54" s="181"/>
      <c r="Z54" s="231"/>
      <c r="AA54" s="232"/>
      <c r="AB54" s="233"/>
      <c r="AC54" s="227">
        <f t="shared" si="9"/>
        <v>0</v>
      </c>
      <c r="AD54" s="228"/>
      <c r="AE54" s="229"/>
      <c r="AF54" s="227">
        <f t="shared" si="10"/>
        <v>0</v>
      </c>
      <c r="AG54" s="228"/>
      <c r="AH54" s="229"/>
      <c r="AI54" s="227">
        <f t="shared" si="11"/>
        <v>0</v>
      </c>
      <c r="AJ54" s="228"/>
      <c r="AK54" s="229"/>
      <c r="AL54" s="227">
        <f t="shared" si="12"/>
        <v>0</v>
      </c>
      <c r="AM54" s="228"/>
      <c r="AN54" s="229"/>
      <c r="AO54" s="227">
        <f t="shared" si="13"/>
        <v>0</v>
      </c>
      <c r="AP54" s="228"/>
      <c r="AQ54" s="229"/>
      <c r="AR54" s="227">
        <f t="shared" si="14"/>
        <v>0</v>
      </c>
      <c r="AS54" s="228"/>
      <c r="AT54" s="229"/>
      <c r="AU54" s="227">
        <f t="shared" si="15"/>
        <v>0</v>
      </c>
      <c r="AV54" s="228"/>
      <c r="AW54" s="229"/>
      <c r="AX54" s="227">
        <f t="shared" si="16"/>
        <v>0</v>
      </c>
      <c r="AY54" s="228"/>
      <c r="AZ54" s="229"/>
      <c r="BA54" s="227">
        <f t="shared" si="17"/>
        <v>0</v>
      </c>
      <c r="BB54" s="228"/>
      <c r="BC54" s="229"/>
      <c r="BD54" s="164"/>
      <c r="BH54" s="109"/>
      <c r="BI54" s="109"/>
      <c r="BJ54" s="109"/>
      <c r="BK54" s="112"/>
      <c r="BL54" s="116"/>
      <c r="BM54" s="116"/>
      <c r="BN54" s="116"/>
      <c r="BO54" s="116"/>
      <c r="BP54" s="116"/>
      <c r="BQ54" s="116"/>
      <c r="BR54" s="116"/>
      <c r="BS54" s="134"/>
      <c r="BT54" s="134"/>
      <c r="BU54" s="134"/>
      <c r="BV54" s="133"/>
      <c r="BW54" s="133"/>
    </row>
    <row r="55" spans="1:75" s="31" customFormat="1" ht="17.25" hidden="1" customHeight="1" x14ac:dyDescent="0.2">
      <c r="A55" s="72">
        <v>38</v>
      </c>
      <c r="B55" s="234"/>
      <c r="C55" s="234"/>
      <c r="D55" s="234"/>
      <c r="E55" s="234"/>
      <c r="F55" s="234"/>
      <c r="G55" s="234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1"/>
      <c r="T55" s="232"/>
      <c r="U55" s="233"/>
      <c r="V55" s="230"/>
      <c r="W55" s="230"/>
      <c r="X55" s="230"/>
      <c r="Y55" s="181"/>
      <c r="Z55" s="231"/>
      <c r="AA55" s="232"/>
      <c r="AB55" s="233"/>
      <c r="AC55" s="227">
        <f t="shared" si="9"/>
        <v>0</v>
      </c>
      <c r="AD55" s="228"/>
      <c r="AE55" s="229"/>
      <c r="AF55" s="227">
        <f t="shared" si="10"/>
        <v>0</v>
      </c>
      <c r="AG55" s="228"/>
      <c r="AH55" s="229"/>
      <c r="AI55" s="227">
        <f t="shared" si="11"/>
        <v>0</v>
      </c>
      <c r="AJ55" s="228"/>
      <c r="AK55" s="229"/>
      <c r="AL55" s="227">
        <f t="shared" si="12"/>
        <v>0</v>
      </c>
      <c r="AM55" s="228"/>
      <c r="AN55" s="229"/>
      <c r="AO55" s="227">
        <f t="shared" si="13"/>
        <v>0</v>
      </c>
      <c r="AP55" s="228"/>
      <c r="AQ55" s="229"/>
      <c r="AR55" s="227">
        <f t="shared" si="14"/>
        <v>0</v>
      </c>
      <c r="AS55" s="228"/>
      <c r="AT55" s="229"/>
      <c r="AU55" s="227">
        <f t="shared" si="15"/>
        <v>0</v>
      </c>
      <c r="AV55" s="228"/>
      <c r="AW55" s="229"/>
      <c r="AX55" s="227">
        <f t="shared" si="16"/>
        <v>0</v>
      </c>
      <c r="AY55" s="228"/>
      <c r="AZ55" s="229"/>
      <c r="BA55" s="227">
        <f t="shared" si="17"/>
        <v>0</v>
      </c>
      <c r="BB55" s="228"/>
      <c r="BC55" s="229"/>
      <c r="BD55" s="164"/>
      <c r="BH55" s="109"/>
      <c r="BI55" s="109"/>
      <c r="BJ55" s="109"/>
      <c r="BK55" s="112"/>
      <c r="BL55" s="116"/>
      <c r="BM55" s="116"/>
      <c r="BN55" s="116"/>
      <c r="BO55" s="116"/>
      <c r="BP55" s="116"/>
      <c r="BQ55" s="116"/>
      <c r="BR55" s="116"/>
      <c r="BS55" s="134"/>
      <c r="BT55" s="134"/>
      <c r="BU55" s="134"/>
      <c r="BV55" s="133"/>
      <c r="BW55" s="133"/>
    </row>
    <row r="56" spans="1:75" s="31" customFormat="1" ht="17.25" hidden="1" customHeight="1" x14ac:dyDescent="0.2">
      <c r="A56" s="72">
        <v>39</v>
      </c>
      <c r="B56" s="234"/>
      <c r="C56" s="234"/>
      <c r="D56" s="234"/>
      <c r="E56" s="234"/>
      <c r="F56" s="234"/>
      <c r="G56" s="234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1"/>
      <c r="T56" s="232"/>
      <c r="U56" s="233"/>
      <c r="V56" s="230"/>
      <c r="W56" s="230"/>
      <c r="X56" s="230"/>
      <c r="Y56" s="181"/>
      <c r="Z56" s="231"/>
      <c r="AA56" s="232"/>
      <c r="AB56" s="233"/>
      <c r="AC56" s="227">
        <f t="shared" si="9"/>
        <v>0</v>
      </c>
      <c r="AD56" s="228"/>
      <c r="AE56" s="229"/>
      <c r="AF56" s="227">
        <f t="shared" si="10"/>
        <v>0</v>
      </c>
      <c r="AG56" s="228"/>
      <c r="AH56" s="229"/>
      <c r="AI56" s="227">
        <f t="shared" si="11"/>
        <v>0</v>
      </c>
      <c r="AJ56" s="228"/>
      <c r="AK56" s="229"/>
      <c r="AL56" s="227">
        <f t="shared" si="12"/>
        <v>0</v>
      </c>
      <c r="AM56" s="228"/>
      <c r="AN56" s="229"/>
      <c r="AO56" s="227">
        <f t="shared" si="13"/>
        <v>0</v>
      </c>
      <c r="AP56" s="228"/>
      <c r="AQ56" s="229"/>
      <c r="AR56" s="227">
        <f t="shared" si="14"/>
        <v>0</v>
      </c>
      <c r="AS56" s="228"/>
      <c r="AT56" s="229"/>
      <c r="AU56" s="227">
        <f t="shared" si="15"/>
        <v>0</v>
      </c>
      <c r="AV56" s="228"/>
      <c r="AW56" s="229"/>
      <c r="AX56" s="227">
        <f t="shared" si="16"/>
        <v>0</v>
      </c>
      <c r="AY56" s="228"/>
      <c r="AZ56" s="229"/>
      <c r="BA56" s="227">
        <f t="shared" si="17"/>
        <v>0</v>
      </c>
      <c r="BB56" s="228"/>
      <c r="BC56" s="229"/>
      <c r="BD56" s="164"/>
      <c r="BH56" s="109"/>
      <c r="BI56" s="109"/>
      <c r="BJ56" s="109"/>
      <c r="BK56" s="112"/>
      <c r="BL56" s="116"/>
      <c r="BM56" s="116"/>
      <c r="BN56" s="116"/>
      <c r="BO56" s="116"/>
      <c r="BP56" s="116"/>
      <c r="BQ56" s="116"/>
      <c r="BR56" s="116"/>
      <c r="BS56" s="134"/>
      <c r="BT56" s="134"/>
      <c r="BU56" s="134"/>
      <c r="BV56" s="133"/>
      <c r="BW56" s="133"/>
    </row>
    <row r="57" spans="1:75" s="31" customFormat="1" ht="17.25" hidden="1" customHeight="1" x14ac:dyDescent="0.2">
      <c r="A57" s="72">
        <v>40</v>
      </c>
      <c r="B57" s="234"/>
      <c r="C57" s="234"/>
      <c r="D57" s="234"/>
      <c r="E57" s="234"/>
      <c r="F57" s="234"/>
      <c r="G57" s="234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1"/>
      <c r="T57" s="232"/>
      <c r="U57" s="233"/>
      <c r="V57" s="230"/>
      <c r="W57" s="230"/>
      <c r="X57" s="230"/>
      <c r="Y57" s="181"/>
      <c r="Z57" s="231"/>
      <c r="AA57" s="232"/>
      <c r="AB57" s="233"/>
      <c r="AC57" s="227">
        <f t="shared" si="9"/>
        <v>0</v>
      </c>
      <c r="AD57" s="228"/>
      <c r="AE57" s="229"/>
      <c r="AF57" s="227">
        <f t="shared" si="10"/>
        <v>0</v>
      </c>
      <c r="AG57" s="228"/>
      <c r="AH57" s="229"/>
      <c r="AI57" s="227">
        <f t="shared" si="11"/>
        <v>0</v>
      </c>
      <c r="AJ57" s="228"/>
      <c r="AK57" s="229"/>
      <c r="AL57" s="227">
        <f t="shared" si="12"/>
        <v>0</v>
      </c>
      <c r="AM57" s="228"/>
      <c r="AN57" s="229"/>
      <c r="AO57" s="227">
        <f t="shared" si="13"/>
        <v>0</v>
      </c>
      <c r="AP57" s="228"/>
      <c r="AQ57" s="229"/>
      <c r="AR57" s="227">
        <f t="shared" si="14"/>
        <v>0</v>
      </c>
      <c r="AS57" s="228"/>
      <c r="AT57" s="229"/>
      <c r="AU57" s="227">
        <f t="shared" si="15"/>
        <v>0</v>
      </c>
      <c r="AV57" s="228"/>
      <c r="AW57" s="229"/>
      <c r="AX57" s="227">
        <f t="shared" si="16"/>
        <v>0</v>
      </c>
      <c r="AY57" s="228"/>
      <c r="AZ57" s="229"/>
      <c r="BA57" s="227">
        <f t="shared" si="17"/>
        <v>0</v>
      </c>
      <c r="BB57" s="228"/>
      <c r="BC57" s="229"/>
      <c r="BD57" s="164"/>
      <c r="BH57" s="109"/>
      <c r="BI57" s="109"/>
      <c r="BJ57" s="109"/>
      <c r="BK57" s="112"/>
      <c r="BL57" s="116"/>
      <c r="BM57" s="116"/>
      <c r="BN57" s="116"/>
      <c r="BO57" s="116"/>
      <c r="BP57" s="116"/>
      <c r="BQ57" s="116"/>
      <c r="BR57" s="116"/>
      <c r="BS57" s="134"/>
      <c r="BT57" s="134"/>
      <c r="BU57" s="134"/>
      <c r="BV57" s="133"/>
      <c r="BW57" s="133"/>
    </row>
    <row r="58" spans="1:75" s="31" customFormat="1" ht="17.25" hidden="1" customHeight="1" x14ac:dyDescent="0.2">
      <c r="A58" s="72">
        <v>41</v>
      </c>
      <c r="B58" s="234"/>
      <c r="C58" s="234"/>
      <c r="D58" s="234"/>
      <c r="E58" s="234"/>
      <c r="F58" s="234"/>
      <c r="G58" s="234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1"/>
      <c r="T58" s="232"/>
      <c r="U58" s="233"/>
      <c r="V58" s="230"/>
      <c r="W58" s="230"/>
      <c r="X58" s="230"/>
      <c r="Y58" s="181"/>
      <c r="Z58" s="231"/>
      <c r="AA58" s="232"/>
      <c r="AB58" s="233"/>
      <c r="AC58" s="227">
        <f t="shared" si="9"/>
        <v>0</v>
      </c>
      <c r="AD58" s="228"/>
      <c r="AE58" s="229"/>
      <c r="AF58" s="227">
        <f t="shared" si="10"/>
        <v>0</v>
      </c>
      <c r="AG58" s="228"/>
      <c r="AH58" s="229"/>
      <c r="AI58" s="227">
        <f t="shared" si="11"/>
        <v>0</v>
      </c>
      <c r="AJ58" s="228"/>
      <c r="AK58" s="229"/>
      <c r="AL58" s="227">
        <f t="shared" si="12"/>
        <v>0</v>
      </c>
      <c r="AM58" s="228"/>
      <c r="AN58" s="229"/>
      <c r="AO58" s="227">
        <f t="shared" si="13"/>
        <v>0</v>
      </c>
      <c r="AP58" s="228"/>
      <c r="AQ58" s="229"/>
      <c r="AR58" s="227">
        <f t="shared" si="14"/>
        <v>0</v>
      </c>
      <c r="AS58" s="228"/>
      <c r="AT58" s="229"/>
      <c r="AU58" s="227">
        <f t="shared" si="15"/>
        <v>0</v>
      </c>
      <c r="AV58" s="228"/>
      <c r="AW58" s="229"/>
      <c r="AX58" s="227">
        <f t="shared" si="16"/>
        <v>0</v>
      </c>
      <c r="AY58" s="228"/>
      <c r="AZ58" s="229"/>
      <c r="BA58" s="227">
        <f t="shared" si="17"/>
        <v>0</v>
      </c>
      <c r="BB58" s="228"/>
      <c r="BC58" s="229"/>
      <c r="BD58" s="164"/>
      <c r="BH58" s="109"/>
      <c r="BI58" s="109"/>
      <c r="BJ58" s="109"/>
      <c r="BK58" s="112"/>
      <c r="BL58" s="116"/>
      <c r="BM58" s="116"/>
      <c r="BN58" s="116"/>
      <c r="BO58" s="116"/>
      <c r="BP58" s="116"/>
      <c r="BQ58" s="116"/>
      <c r="BR58" s="116"/>
      <c r="BS58" s="134"/>
      <c r="BT58" s="134"/>
      <c r="BU58" s="134"/>
      <c r="BV58" s="133"/>
      <c r="BW58" s="133"/>
    </row>
    <row r="59" spans="1:75" s="31" customFormat="1" ht="17.25" hidden="1" customHeight="1" x14ac:dyDescent="0.25">
      <c r="A59" s="72">
        <v>42</v>
      </c>
      <c r="B59" s="234"/>
      <c r="C59" s="234"/>
      <c r="D59" s="234"/>
      <c r="E59" s="234"/>
      <c r="F59" s="234"/>
      <c r="G59" s="234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1"/>
      <c r="T59" s="232"/>
      <c r="U59" s="233"/>
      <c r="V59" s="230"/>
      <c r="W59" s="230"/>
      <c r="X59" s="230"/>
      <c r="Y59" s="181"/>
      <c r="Z59" s="231"/>
      <c r="AA59" s="232"/>
      <c r="AB59" s="233"/>
      <c r="AC59" s="227">
        <f t="shared" si="9"/>
        <v>0</v>
      </c>
      <c r="AD59" s="228"/>
      <c r="AE59" s="229"/>
      <c r="AF59" s="227">
        <f t="shared" si="10"/>
        <v>0</v>
      </c>
      <c r="AG59" s="228"/>
      <c r="AH59" s="229"/>
      <c r="AI59" s="227">
        <f t="shared" si="11"/>
        <v>0</v>
      </c>
      <c r="AJ59" s="228"/>
      <c r="AK59" s="229"/>
      <c r="AL59" s="227">
        <f t="shared" si="12"/>
        <v>0</v>
      </c>
      <c r="AM59" s="228"/>
      <c r="AN59" s="229"/>
      <c r="AO59" s="227">
        <f t="shared" si="13"/>
        <v>0</v>
      </c>
      <c r="AP59" s="228"/>
      <c r="AQ59" s="229"/>
      <c r="AR59" s="227">
        <f t="shared" si="14"/>
        <v>0</v>
      </c>
      <c r="AS59" s="228"/>
      <c r="AT59" s="229"/>
      <c r="AU59" s="227">
        <f t="shared" si="15"/>
        <v>0</v>
      </c>
      <c r="AV59" s="228"/>
      <c r="AW59" s="229"/>
      <c r="AX59" s="227">
        <f t="shared" si="16"/>
        <v>0</v>
      </c>
      <c r="AY59" s="228"/>
      <c r="AZ59" s="229"/>
      <c r="BA59" s="227">
        <f t="shared" si="17"/>
        <v>0</v>
      </c>
      <c r="BB59" s="228"/>
      <c r="BC59" s="229"/>
      <c r="BD59" s="164"/>
      <c r="BF59" s="156"/>
      <c r="BG59" s="156"/>
      <c r="BH59" s="112"/>
      <c r="BI59" s="109"/>
      <c r="BJ59" s="109"/>
      <c r="BK59" s="109"/>
      <c r="BL59" s="109"/>
      <c r="BM59" s="114"/>
      <c r="BN59" s="114"/>
      <c r="BO59" s="114"/>
      <c r="BP59" s="114"/>
      <c r="BQ59" s="114"/>
      <c r="BR59" s="114"/>
      <c r="BS59" s="132"/>
      <c r="BT59" s="132"/>
      <c r="BU59" s="132"/>
      <c r="BV59" s="133"/>
      <c r="BW59" s="133"/>
    </row>
    <row r="60" spans="1:75" s="31" customFormat="1" ht="17.25" hidden="1" customHeight="1" x14ac:dyDescent="0.2">
      <c r="A60" s="72">
        <v>43</v>
      </c>
      <c r="B60" s="234"/>
      <c r="C60" s="234"/>
      <c r="D60" s="234"/>
      <c r="E60" s="234"/>
      <c r="F60" s="234"/>
      <c r="G60" s="234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1"/>
      <c r="T60" s="232"/>
      <c r="U60" s="233"/>
      <c r="V60" s="230"/>
      <c r="W60" s="230"/>
      <c r="X60" s="230"/>
      <c r="Y60" s="181"/>
      <c r="Z60" s="231"/>
      <c r="AA60" s="232"/>
      <c r="AB60" s="233"/>
      <c r="AC60" s="227">
        <f t="shared" si="9"/>
        <v>0</v>
      </c>
      <c r="AD60" s="228"/>
      <c r="AE60" s="229"/>
      <c r="AF60" s="227">
        <f t="shared" si="10"/>
        <v>0</v>
      </c>
      <c r="AG60" s="228"/>
      <c r="AH60" s="229"/>
      <c r="AI60" s="227">
        <f t="shared" si="11"/>
        <v>0</v>
      </c>
      <c r="AJ60" s="228"/>
      <c r="AK60" s="229"/>
      <c r="AL60" s="227">
        <f t="shared" si="12"/>
        <v>0</v>
      </c>
      <c r="AM60" s="228"/>
      <c r="AN60" s="229"/>
      <c r="AO60" s="227">
        <f t="shared" si="13"/>
        <v>0</v>
      </c>
      <c r="AP60" s="228"/>
      <c r="AQ60" s="229"/>
      <c r="AR60" s="227">
        <f t="shared" si="14"/>
        <v>0</v>
      </c>
      <c r="AS60" s="228"/>
      <c r="AT60" s="229"/>
      <c r="AU60" s="227">
        <f t="shared" si="15"/>
        <v>0</v>
      </c>
      <c r="AV60" s="228"/>
      <c r="AW60" s="229"/>
      <c r="AX60" s="227">
        <f t="shared" si="16"/>
        <v>0</v>
      </c>
      <c r="AY60" s="228"/>
      <c r="AZ60" s="229"/>
      <c r="BA60" s="227">
        <f t="shared" si="17"/>
        <v>0</v>
      </c>
      <c r="BB60" s="228"/>
      <c r="BC60" s="229"/>
      <c r="BD60" s="164"/>
      <c r="BF60" s="157"/>
      <c r="BG60" s="157"/>
      <c r="BH60" s="112"/>
      <c r="BI60" s="112"/>
      <c r="BJ60" s="109"/>
      <c r="BK60" s="109"/>
      <c r="BL60" s="109"/>
      <c r="BM60" s="117"/>
      <c r="BN60" s="117"/>
      <c r="BO60" s="117"/>
      <c r="BP60" s="117"/>
      <c r="BQ60" s="117"/>
      <c r="BR60" s="117"/>
      <c r="BS60" s="135"/>
      <c r="BT60" s="135"/>
      <c r="BU60" s="135"/>
      <c r="BV60" s="133"/>
      <c r="BW60" s="133"/>
    </row>
    <row r="61" spans="1:75" s="31" customFormat="1" ht="17.25" hidden="1" customHeight="1" x14ac:dyDescent="0.2">
      <c r="A61" s="72">
        <v>44</v>
      </c>
      <c r="B61" s="234"/>
      <c r="C61" s="234"/>
      <c r="D61" s="234"/>
      <c r="E61" s="234"/>
      <c r="F61" s="234"/>
      <c r="G61" s="234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1"/>
      <c r="T61" s="232"/>
      <c r="U61" s="233"/>
      <c r="V61" s="230"/>
      <c r="W61" s="230"/>
      <c r="X61" s="230"/>
      <c r="Y61" s="181"/>
      <c r="Z61" s="231"/>
      <c r="AA61" s="232"/>
      <c r="AB61" s="233"/>
      <c r="AC61" s="227">
        <f t="shared" si="9"/>
        <v>0</v>
      </c>
      <c r="AD61" s="228"/>
      <c r="AE61" s="229"/>
      <c r="AF61" s="227">
        <f t="shared" si="10"/>
        <v>0</v>
      </c>
      <c r="AG61" s="228"/>
      <c r="AH61" s="229"/>
      <c r="AI61" s="227">
        <f t="shared" si="11"/>
        <v>0</v>
      </c>
      <c r="AJ61" s="228"/>
      <c r="AK61" s="229"/>
      <c r="AL61" s="227">
        <f t="shared" si="12"/>
        <v>0</v>
      </c>
      <c r="AM61" s="228"/>
      <c r="AN61" s="229"/>
      <c r="AO61" s="227">
        <f t="shared" si="13"/>
        <v>0</v>
      </c>
      <c r="AP61" s="228"/>
      <c r="AQ61" s="229"/>
      <c r="AR61" s="227">
        <f t="shared" si="14"/>
        <v>0</v>
      </c>
      <c r="AS61" s="228"/>
      <c r="AT61" s="229"/>
      <c r="AU61" s="227">
        <f t="shared" si="15"/>
        <v>0</v>
      </c>
      <c r="AV61" s="228"/>
      <c r="AW61" s="229"/>
      <c r="AX61" s="227">
        <f t="shared" si="16"/>
        <v>0</v>
      </c>
      <c r="AY61" s="228"/>
      <c r="AZ61" s="229"/>
      <c r="BA61" s="227">
        <f t="shared" si="17"/>
        <v>0</v>
      </c>
      <c r="BB61" s="228"/>
      <c r="BC61" s="229"/>
      <c r="BD61" s="164"/>
      <c r="BF61" s="157"/>
      <c r="BG61" s="157"/>
      <c r="BH61" s="109"/>
      <c r="BI61" s="112"/>
      <c r="BJ61" s="109"/>
      <c r="BK61" s="109"/>
      <c r="BL61" s="109"/>
      <c r="BM61" s="109"/>
      <c r="BN61" s="109"/>
      <c r="BO61" s="109"/>
      <c r="BP61" s="109"/>
      <c r="BQ61" s="109"/>
      <c r="BR61" s="109"/>
      <c r="BS61" s="129"/>
      <c r="BT61" s="129"/>
      <c r="BU61" s="129"/>
      <c r="BV61" s="133"/>
      <c r="BW61" s="133"/>
    </row>
    <row r="62" spans="1:75" s="31" customFormat="1" ht="17.25" hidden="1" customHeight="1" x14ac:dyDescent="0.2">
      <c r="A62" s="72">
        <v>45</v>
      </c>
      <c r="B62" s="234"/>
      <c r="C62" s="234"/>
      <c r="D62" s="234"/>
      <c r="E62" s="234"/>
      <c r="F62" s="234"/>
      <c r="G62" s="234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1"/>
      <c r="T62" s="232"/>
      <c r="U62" s="233"/>
      <c r="V62" s="230"/>
      <c r="W62" s="230"/>
      <c r="X62" s="230"/>
      <c r="Y62" s="181"/>
      <c r="Z62" s="231"/>
      <c r="AA62" s="232"/>
      <c r="AB62" s="233"/>
      <c r="AC62" s="227">
        <f t="shared" si="9"/>
        <v>0</v>
      </c>
      <c r="AD62" s="228"/>
      <c r="AE62" s="229"/>
      <c r="AF62" s="227">
        <f t="shared" si="10"/>
        <v>0</v>
      </c>
      <c r="AG62" s="228"/>
      <c r="AH62" s="229"/>
      <c r="AI62" s="227">
        <f t="shared" si="11"/>
        <v>0</v>
      </c>
      <c r="AJ62" s="228"/>
      <c r="AK62" s="229"/>
      <c r="AL62" s="227">
        <f t="shared" si="12"/>
        <v>0</v>
      </c>
      <c r="AM62" s="228"/>
      <c r="AN62" s="229"/>
      <c r="AO62" s="227">
        <f t="shared" si="13"/>
        <v>0</v>
      </c>
      <c r="AP62" s="228"/>
      <c r="AQ62" s="229"/>
      <c r="AR62" s="227">
        <f t="shared" si="14"/>
        <v>0</v>
      </c>
      <c r="AS62" s="228"/>
      <c r="AT62" s="229"/>
      <c r="AU62" s="227">
        <f t="shared" si="15"/>
        <v>0</v>
      </c>
      <c r="AV62" s="228"/>
      <c r="AW62" s="229"/>
      <c r="AX62" s="227">
        <f t="shared" si="16"/>
        <v>0</v>
      </c>
      <c r="AY62" s="228"/>
      <c r="AZ62" s="229"/>
      <c r="BA62" s="227">
        <f t="shared" si="17"/>
        <v>0</v>
      </c>
      <c r="BB62" s="228"/>
      <c r="BC62" s="229"/>
      <c r="BD62" s="164"/>
      <c r="BF62" s="157"/>
      <c r="BG62" s="157"/>
      <c r="BH62" s="119"/>
      <c r="BI62" s="119"/>
      <c r="BJ62" s="109"/>
      <c r="BK62" s="109"/>
      <c r="BL62" s="109"/>
      <c r="BM62" s="117"/>
      <c r="BN62" s="117"/>
      <c r="BO62" s="117"/>
      <c r="BP62" s="117"/>
      <c r="BQ62" s="117"/>
      <c r="BR62" s="117"/>
      <c r="BS62" s="135"/>
      <c r="BT62" s="135"/>
      <c r="BU62" s="135"/>
      <c r="BV62" s="133"/>
      <c r="BW62" s="133"/>
    </row>
    <row r="63" spans="1:75" s="31" customFormat="1" ht="17.25" hidden="1" customHeight="1" x14ac:dyDescent="0.2">
      <c r="A63" s="72">
        <v>46</v>
      </c>
      <c r="B63" s="234"/>
      <c r="C63" s="234"/>
      <c r="D63" s="234"/>
      <c r="E63" s="234"/>
      <c r="F63" s="234"/>
      <c r="G63" s="234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1"/>
      <c r="T63" s="232"/>
      <c r="U63" s="233"/>
      <c r="V63" s="230"/>
      <c r="W63" s="230"/>
      <c r="X63" s="230"/>
      <c r="Y63" s="181"/>
      <c r="Z63" s="231"/>
      <c r="AA63" s="232"/>
      <c r="AB63" s="233"/>
      <c r="AC63" s="227">
        <f t="shared" si="9"/>
        <v>0</v>
      </c>
      <c r="AD63" s="228"/>
      <c r="AE63" s="229"/>
      <c r="AF63" s="227">
        <f t="shared" si="10"/>
        <v>0</v>
      </c>
      <c r="AG63" s="228"/>
      <c r="AH63" s="229"/>
      <c r="AI63" s="227">
        <f t="shared" si="11"/>
        <v>0</v>
      </c>
      <c r="AJ63" s="228"/>
      <c r="AK63" s="229"/>
      <c r="AL63" s="227">
        <f t="shared" si="12"/>
        <v>0</v>
      </c>
      <c r="AM63" s="228"/>
      <c r="AN63" s="229"/>
      <c r="AO63" s="227">
        <f t="shared" si="13"/>
        <v>0</v>
      </c>
      <c r="AP63" s="228"/>
      <c r="AQ63" s="229"/>
      <c r="AR63" s="227">
        <f t="shared" si="14"/>
        <v>0</v>
      </c>
      <c r="AS63" s="228"/>
      <c r="AT63" s="229"/>
      <c r="AU63" s="227">
        <f t="shared" si="15"/>
        <v>0</v>
      </c>
      <c r="AV63" s="228"/>
      <c r="AW63" s="229"/>
      <c r="AX63" s="227">
        <f t="shared" si="16"/>
        <v>0</v>
      </c>
      <c r="AY63" s="228"/>
      <c r="AZ63" s="229"/>
      <c r="BA63" s="227">
        <f t="shared" si="17"/>
        <v>0</v>
      </c>
      <c r="BB63" s="228"/>
      <c r="BC63" s="229"/>
      <c r="BD63" s="164"/>
      <c r="BF63" s="157"/>
      <c r="BG63" s="157"/>
      <c r="BH63" s="120"/>
      <c r="BI63" s="120"/>
      <c r="BJ63" s="120"/>
      <c r="BK63" s="109"/>
      <c r="BL63" s="109"/>
      <c r="BM63" s="121"/>
      <c r="BN63" s="121"/>
      <c r="BO63" s="121"/>
      <c r="BP63" s="121"/>
      <c r="BQ63" s="121"/>
      <c r="BR63" s="121"/>
      <c r="BS63" s="137"/>
      <c r="BT63" s="137"/>
      <c r="BU63" s="137"/>
      <c r="BV63" s="133"/>
      <c r="BW63" s="133"/>
    </row>
    <row r="64" spans="1:75" s="31" customFormat="1" ht="17.25" hidden="1" customHeight="1" x14ac:dyDescent="0.2">
      <c r="A64" s="72">
        <v>47</v>
      </c>
      <c r="B64" s="234"/>
      <c r="C64" s="234"/>
      <c r="D64" s="234"/>
      <c r="E64" s="234"/>
      <c r="F64" s="234"/>
      <c r="G64" s="234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1"/>
      <c r="T64" s="232"/>
      <c r="U64" s="233"/>
      <c r="V64" s="230"/>
      <c r="W64" s="230"/>
      <c r="X64" s="230"/>
      <c r="Y64" s="181"/>
      <c r="Z64" s="231"/>
      <c r="AA64" s="232"/>
      <c r="AB64" s="233"/>
      <c r="AC64" s="227">
        <f t="shared" si="9"/>
        <v>0</v>
      </c>
      <c r="AD64" s="228"/>
      <c r="AE64" s="229"/>
      <c r="AF64" s="227">
        <f t="shared" si="10"/>
        <v>0</v>
      </c>
      <c r="AG64" s="228"/>
      <c r="AH64" s="229"/>
      <c r="AI64" s="227">
        <f t="shared" si="11"/>
        <v>0</v>
      </c>
      <c r="AJ64" s="228"/>
      <c r="AK64" s="229"/>
      <c r="AL64" s="227">
        <f t="shared" si="12"/>
        <v>0</v>
      </c>
      <c r="AM64" s="228"/>
      <c r="AN64" s="229"/>
      <c r="AO64" s="227">
        <f t="shared" si="13"/>
        <v>0</v>
      </c>
      <c r="AP64" s="228"/>
      <c r="AQ64" s="229"/>
      <c r="AR64" s="227">
        <f t="shared" si="14"/>
        <v>0</v>
      </c>
      <c r="AS64" s="228"/>
      <c r="AT64" s="229"/>
      <c r="AU64" s="227">
        <f t="shared" si="15"/>
        <v>0</v>
      </c>
      <c r="AV64" s="228"/>
      <c r="AW64" s="229"/>
      <c r="AX64" s="227">
        <f t="shared" si="16"/>
        <v>0</v>
      </c>
      <c r="AY64" s="228"/>
      <c r="AZ64" s="229"/>
      <c r="BA64" s="227">
        <f t="shared" si="17"/>
        <v>0</v>
      </c>
      <c r="BB64" s="228"/>
      <c r="BC64" s="229"/>
      <c r="BD64" s="164"/>
      <c r="BF64" s="157"/>
      <c r="BG64" s="157"/>
      <c r="BH64" s="120"/>
      <c r="BI64" s="120"/>
      <c r="BJ64" s="120"/>
      <c r="BK64" s="109"/>
      <c r="BL64" s="109"/>
      <c r="BM64" s="109"/>
      <c r="BN64" s="109"/>
      <c r="BO64" s="109"/>
      <c r="BP64" s="109"/>
      <c r="BQ64" s="109"/>
      <c r="BR64" s="109"/>
      <c r="BS64" s="129"/>
      <c r="BT64" s="129"/>
      <c r="BU64" s="129"/>
      <c r="BV64" s="133"/>
      <c r="BW64" s="133"/>
    </row>
    <row r="65" spans="1:75" s="31" customFormat="1" ht="17.25" hidden="1" customHeight="1" x14ac:dyDescent="0.2">
      <c r="A65" s="72">
        <v>48</v>
      </c>
      <c r="B65" s="234"/>
      <c r="C65" s="234"/>
      <c r="D65" s="234"/>
      <c r="E65" s="234"/>
      <c r="F65" s="234"/>
      <c r="G65" s="234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1"/>
      <c r="T65" s="232"/>
      <c r="U65" s="233"/>
      <c r="V65" s="230"/>
      <c r="W65" s="230"/>
      <c r="X65" s="230"/>
      <c r="Y65" s="181"/>
      <c r="Z65" s="231"/>
      <c r="AA65" s="232"/>
      <c r="AB65" s="233"/>
      <c r="AC65" s="227">
        <f t="shared" si="9"/>
        <v>0</v>
      </c>
      <c r="AD65" s="228"/>
      <c r="AE65" s="229"/>
      <c r="AF65" s="227">
        <f t="shared" si="10"/>
        <v>0</v>
      </c>
      <c r="AG65" s="228"/>
      <c r="AH65" s="229"/>
      <c r="AI65" s="227">
        <f t="shared" si="11"/>
        <v>0</v>
      </c>
      <c r="AJ65" s="228"/>
      <c r="AK65" s="229"/>
      <c r="AL65" s="227">
        <f t="shared" si="12"/>
        <v>0</v>
      </c>
      <c r="AM65" s="228"/>
      <c r="AN65" s="229"/>
      <c r="AO65" s="227">
        <f t="shared" si="13"/>
        <v>0</v>
      </c>
      <c r="AP65" s="228"/>
      <c r="AQ65" s="229"/>
      <c r="AR65" s="227">
        <f t="shared" si="14"/>
        <v>0</v>
      </c>
      <c r="AS65" s="228"/>
      <c r="AT65" s="229"/>
      <c r="AU65" s="227">
        <f t="shared" si="15"/>
        <v>0</v>
      </c>
      <c r="AV65" s="228"/>
      <c r="AW65" s="229"/>
      <c r="AX65" s="227">
        <f t="shared" si="16"/>
        <v>0</v>
      </c>
      <c r="AY65" s="228"/>
      <c r="AZ65" s="229"/>
      <c r="BA65" s="227">
        <f t="shared" si="17"/>
        <v>0</v>
      </c>
      <c r="BB65" s="228"/>
      <c r="BC65" s="229"/>
      <c r="BD65" s="164"/>
      <c r="BF65" s="157"/>
      <c r="BG65" s="157"/>
      <c r="BH65" s="120"/>
      <c r="BI65" s="120"/>
      <c r="BJ65" s="120"/>
      <c r="BK65" s="109"/>
      <c r="BL65" s="109"/>
      <c r="BM65" s="109"/>
      <c r="BN65" s="109"/>
      <c r="BO65" s="109"/>
      <c r="BP65" s="109"/>
      <c r="BQ65" s="109"/>
      <c r="BR65" s="109"/>
      <c r="BS65" s="129"/>
      <c r="BT65" s="129"/>
      <c r="BU65" s="129"/>
      <c r="BV65" s="133"/>
      <c r="BW65" s="133"/>
    </row>
    <row r="66" spans="1:75" s="31" customFormat="1" ht="17.25" hidden="1" customHeight="1" x14ac:dyDescent="0.2">
      <c r="A66" s="72">
        <v>49</v>
      </c>
      <c r="B66" s="234"/>
      <c r="C66" s="234"/>
      <c r="D66" s="234"/>
      <c r="E66" s="234"/>
      <c r="F66" s="234"/>
      <c r="G66" s="234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1"/>
      <c r="T66" s="232"/>
      <c r="U66" s="233"/>
      <c r="V66" s="230"/>
      <c r="W66" s="230"/>
      <c r="X66" s="230"/>
      <c r="Y66" s="181"/>
      <c r="Z66" s="231"/>
      <c r="AA66" s="232"/>
      <c r="AB66" s="233"/>
      <c r="AC66" s="227">
        <f t="shared" si="9"/>
        <v>0</v>
      </c>
      <c r="AD66" s="228"/>
      <c r="AE66" s="229"/>
      <c r="AF66" s="227">
        <f t="shared" si="10"/>
        <v>0</v>
      </c>
      <c r="AG66" s="228"/>
      <c r="AH66" s="229"/>
      <c r="AI66" s="227">
        <f t="shared" si="11"/>
        <v>0</v>
      </c>
      <c r="AJ66" s="228"/>
      <c r="AK66" s="229"/>
      <c r="AL66" s="227">
        <f t="shared" si="12"/>
        <v>0</v>
      </c>
      <c r="AM66" s="228"/>
      <c r="AN66" s="229"/>
      <c r="AO66" s="227">
        <f t="shared" si="13"/>
        <v>0</v>
      </c>
      <c r="AP66" s="228"/>
      <c r="AQ66" s="229"/>
      <c r="AR66" s="227">
        <f t="shared" si="14"/>
        <v>0</v>
      </c>
      <c r="AS66" s="228"/>
      <c r="AT66" s="229"/>
      <c r="AU66" s="227">
        <f t="shared" si="15"/>
        <v>0</v>
      </c>
      <c r="AV66" s="228"/>
      <c r="AW66" s="229"/>
      <c r="AX66" s="227">
        <f t="shared" si="16"/>
        <v>0</v>
      </c>
      <c r="AY66" s="228"/>
      <c r="AZ66" s="229"/>
      <c r="BA66" s="227">
        <f t="shared" si="17"/>
        <v>0</v>
      </c>
      <c r="BB66" s="228"/>
      <c r="BC66" s="229"/>
      <c r="BD66" s="164"/>
      <c r="BF66" s="157"/>
      <c r="BG66" s="157"/>
      <c r="BH66" s="120"/>
      <c r="BI66" s="120"/>
      <c r="BJ66" s="120"/>
      <c r="BK66" s="109"/>
      <c r="BL66" s="109"/>
      <c r="BM66" s="109"/>
      <c r="BN66" s="109"/>
      <c r="BO66" s="109"/>
      <c r="BP66" s="109"/>
      <c r="BQ66" s="109"/>
      <c r="BR66" s="109"/>
      <c r="BS66" s="129"/>
      <c r="BT66" s="129"/>
      <c r="BU66" s="129"/>
      <c r="BV66" s="133"/>
      <c r="BW66" s="133"/>
    </row>
    <row r="67" spans="1:75" s="31" customFormat="1" ht="17.25" hidden="1" customHeight="1" x14ac:dyDescent="0.2">
      <c r="A67" s="72">
        <v>50</v>
      </c>
      <c r="B67" s="234"/>
      <c r="C67" s="234"/>
      <c r="D67" s="234"/>
      <c r="E67" s="234"/>
      <c r="F67" s="234"/>
      <c r="G67" s="234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1"/>
      <c r="T67" s="232"/>
      <c r="U67" s="233"/>
      <c r="V67" s="230"/>
      <c r="W67" s="230"/>
      <c r="X67" s="230"/>
      <c r="Y67" s="181"/>
      <c r="Z67" s="231"/>
      <c r="AA67" s="232"/>
      <c r="AB67" s="233"/>
      <c r="AC67" s="227">
        <f t="shared" si="9"/>
        <v>0</v>
      </c>
      <c r="AD67" s="228"/>
      <c r="AE67" s="229"/>
      <c r="AF67" s="227">
        <f t="shared" si="10"/>
        <v>0</v>
      </c>
      <c r="AG67" s="228"/>
      <c r="AH67" s="229"/>
      <c r="AI67" s="227">
        <f t="shared" si="11"/>
        <v>0</v>
      </c>
      <c r="AJ67" s="228"/>
      <c r="AK67" s="229"/>
      <c r="AL67" s="227">
        <f t="shared" si="12"/>
        <v>0</v>
      </c>
      <c r="AM67" s="228"/>
      <c r="AN67" s="229"/>
      <c r="AO67" s="227">
        <f t="shared" si="13"/>
        <v>0</v>
      </c>
      <c r="AP67" s="228"/>
      <c r="AQ67" s="229"/>
      <c r="AR67" s="227">
        <f t="shared" si="14"/>
        <v>0</v>
      </c>
      <c r="AS67" s="228"/>
      <c r="AT67" s="229"/>
      <c r="AU67" s="227">
        <f t="shared" si="15"/>
        <v>0</v>
      </c>
      <c r="AV67" s="228"/>
      <c r="AW67" s="229"/>
      <c r="AX67" s="227">
        <f t="shared" si="16"/>
        <v>0</v>
      </c>
      <c r="AY67" s="228"/>
      <c r="AZ67" s="229"/>
      <c r="BA67" s="227">
        <f t="shared" si="17"/>
        <v>0</v>
      </c>
      <c r="BB67" s="228"/>
      <c r="BC67" s="229"/>
      <c r="BD67" s="164"/>
      <c r="BF67" s="157"/>
      <c r="BG67" s="157"/>
      <c r="BH67" s="120"/>
      <c r="BI67" s="120"/>
      <c r="BJ67" s="109"/>
      <c r="BK67" s="109"/>
      <c r="BL67" s="109"/>
      <c r="BM67" s="109"/>
      <c r="BN67" s="109"/>
      <c r="BO67" s="109"/>
      <c r="BP67" s="109"/>
      <c r="BQ67" s="109"/>
      <c r="BR67" s="109"/>
      <c r="BS67" s="129"/>
      <c r="BT67" s="129"/>
      <c r="BU67" s="129"/>
      <c r="BV67" s="133"/>
      <c r="BW67" s="133"/>
    </row>
    <row r="68" spans="1:75" s="31" customFormat="1" ht="17.25" hidden="1" customHeight="1" x14ac:dyDescent="0.2">
      <c r="A68" s="72">
        <v>51</v>
      </c>
      <c r="B68" s="234"/>
      <c r="C68" s="234"/>
      <c r="D68" s="234"/>
      <c r="E68" s="234"/>
      <c r="F68" s="234"/>
      <c r="G68" s="234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1"/>
      <c r="T68" s="232"/>
      <c r="U68" s="233"/>
      <c r="V68" s="230"/>
      <c r="W68" s="230"/>
      <c r="X68" s="230"/>
      <c r="Y68" s="181"/>
      <c r="Z68" s="231"/>
      <c r="AA68" s="232"/>
      <c r="AB68" s="233"/>
      <c r="AC68" s="227">
        <f t="shared" si="9"/>
        <v>0</v>
      </c>
      <c r="AD68" s="228"/>
      <c r="AE68" s="229"/>
      <c r="AF68" s="227">
        <f t="shared" si="10"/>
        <v>0</v>
      </c>
      <c r="AG68" s="228"/>
      <c r="AH68" s="229"/>
      <c r="AI68" s="227">
        <f t="shared" si="11"/>
        <v>0</v>
      </c>
      <c r="AJ68" s="228"/>
      <c r="AK68" s="229"/>
      <c r="AL68" s="227">
        <f t="shared" si="12"/>
        <v>0</v>
      </c>
      <c r="AM68" s="228"/>
      <c r="AN68" s="229"/>
      <c r="AO68" s="227">
        <f t="shared" si="13"/>
        <v>0</v>
      </c>
      <c r="AP68" s="228"/>
      <c r="AQ68" s="229"/>
      <c r="AR68" s="227">
        <f t="shared" si="14"/>
        <v>0</v>
      </c>
      <c r="AS68" s="228"/>
      <c r="AT68" s="229"/>
      <c r="AU68" s="227">
        <f t="shared" si="15"/>
        <v>0</v>
      </c>
      <c r="AV68" s="228"/>
      <c r="AW68" s="229"/>
      <c r="AX68" s="227">
        <f t="shared" si="16"/>
        <v>0</v>
      </c>
      <c r="AY68" s="228"/>
      <c r="AZ68" s="229"/>
      <c r="BA68" s="227">
        <f t="shared" si="17"/>
        <v>0</v>
      </c>
      <c r="BB68" s="228"/>
      <c r="BC68" s="229"/>
      <c r="BD68" s="164"/>
      <c r="BF68" s="157"/>
      <c r="BG68" s="157"/>
      <c r="BH68" s="120"/>
      <c r="BI68" s="120"/>
      <c r="BJ68" s="109"/>
      <c r="BK68" s="109"/>
      <c r="BL68" s="109"/>
      <c r="BM68" s="109"/>
      <c r="BN68" s="109"/>
      <c r="BO68" s="109"/>
      <c r="BP68" s="109"/>
      <c r="BQ68" s="109"/>
      <c r="BR68" s="109"/>
      <c r="BS68" s="129"/>
      <c r="BT68" s="129"/>
      <c r="BU68" s="129"/>
      <c r="BV68" s="133"/>
      <c r="BW68" s="133"/>
    </row>
    <row r="69" spans="1:75" s="31" customFormat="1" ht="17.25" hidden="1" customHeight="1" x14ac:dyDescent="0.2">
      <c r="A69" s="72">
        <v>52</v>
      </c>
      <c r="B69" s="234"/>
      <c r="C69" s="234"/>
      <c r="D69" s="234"/>
      <c r="E69" s="234"/>
      <c r="F69" s="234"/>
      <c r="G69" s="234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1"/>
      <c r="T69" s="232"/>
      <c r="U69" s="233"/>
      <c r="V69" s="230"/>
      <c r="W69" s="230"/>
      <c r="X69" s="230"/>
      <c r="Y69" s="181"/>
      <c r="Z69" s="231"/>
      <c r="AA69" s="232"/>
      <c r="AB69" s="233"/>
      <c r="AC69" s="227">
        <f t="shared" si="9"/>
        <v>0</v>
      </c>
      <c r="AD69" s="228"/>
      <c r="AE69" s="229"/>
      <c r="AF69" s="227">
        <f t="shared" si="10"/>
        <v>0</v>
      </c>
      <c r="AG69" s="228"/>
      <c r="AH69" s="229"/>
      <c r="AI69" s="227">
        <f t="shared" si="11"/>
        <v>0</v>
      </c>
      <c r="AJ69" s="228"/>
      <c r="AK69" s="229"/>
      <c r="AL69" s="227">
        <f t="shared" si="12"/>
        <v>0</v>
      </c>
      <c r="AM69" s="228"/>
      <c r="AN69" s="229"/>
      <c r="AO69" s="227">
        <f t="shared" si="13"/>
        <v>0</v>
      </c>
      <c r="AP69" s="228"/>
      <c r="AQ69" s="229"/>
      <c r="AR69" s="227">
        <f t="shared" si="14"/>
        <v>0</v>
      </c>
      <c r="AS69" s="228"/>
      <c r="AT69" s="229"/>
      <c r="AU69" s="227">
        <f t="shared" si="15"/>
        <v>0</v>
      </c>
      <c r="AV69" s="228"/>
      <c r="AW69" s="229"/>
      <c r="AX69" s="227">
        <f t="shared" si="16"/>
        <v>0</v>
      </c>
      <c r="AY69" s="228"/>
      <c r="AZ69" s="229"/>
      <c r="BA69" s="227">
        <f t="shared" si="17"/>
        <v>0</v>
      </c>
      <c r="BB69" s="228"/>
      <c r="BC69" s="229"/>
      <c r="BD69" s="164"/>
      <c r="BF69" s="157"/>
      <c r="BG69" s="157"/>
      <c r="BH69" s="120"/>
      <c r="BI69" s="120"/>
      <c r="BJ69" s="112"/>
      <c r="BK69" s="109"/>
      <c r="BL69" s="109"/>
      <c r="BM69" s="109"/>
      <c r="BN69" s="109"/>
      <c r="BO69" s="109"/>
      <c r="BP69" s="109"/>
      <c r="BQ69" s="109"/>
      <c r="BR69" s="109"/>
      <c r="BS69" s="129"/>
      <c r="BT69" s="129"/>
      <c r="BU69" s="129"/>
      <c r="BV69" s="133"/>
      <c r="BW69" s="133"/>
    </row>
    <row r="70" spans="1:75" s="31" customFormat="1" ht="17.25" hidden="1" customHeight="1" x14ac:dyDescent="0.2">
      <c r="A70" s="72">
        <v>53</v>
      </c>
      <c r="B70" s="234"/>
      <c r="C70" s="234"/>
      <c r="D70" s="234"/>
      <c r="E70" s="234"/>
      <c r="F70" s="234"/>
      <c r="G70" s="234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1"/>
      <c r="T70" s="232"/>
      <c r="U70" s="233"/>
      <c r="V70" s="230"/>
      <c r="W70" s="230"/>
      <c r="X70" s="230"/>
      <c r="Y70" s="181"/>
      <c r="Z70" s="231"/>
      <c r="AA70" s="232"/>
      <c r="AB70" s="233"/>
      <c r="AC70" s="227">
        <f t="shared" si="9"/>
        <v>0</v>
      </c>
      <c r="AD70" s="228"/>
      <c r="AE70" s="229"/>
      <c r="AF70" s="227">
        <f t="shared" si="10"/>
        <v>0</v>
      </c>
      <c r="AG70" s="228"/>
      <c r="AH70" s="229"/>
      <c r="AI70" s="227">
        <f t="shared" si="11"/>
        <v>0</v>
      </c>
      <c r="AJ70" s="228"/>
      <c r="AK70" s="229"/>
      <c r="AL70" s="227">
        <f t="shared" si="12"/>
        <v>0</v>
      </c>
      <c r="AM70" s="228"/>
      <c r="AN70" s="229"/>
      <c r="AO70" s="227">
        <f t="shared" si="13"/>
        <v>0</v>
      </c>
      <c r="AP70" s="228"/>
      <c r="AQ70" s="229"/>
      <c r="AR70" s="227">
        <f t="shared" si="14"/>
        <v>0</v>
      </c>
      <c r="AS70" s="228"/>
      <c r="AT70" s="229"/>
      <c r="AU70" s="227">
        <f t="shared" si="15"/>
        <v>0</v>
      </c>
      <c r="AV70" s="228"/>
      <c r="AW70" s="229"/>
      <c r="AX70" s="227">
        <f t="shared" si="16"/>
        <v>0</v>
      </c>
      <c r="AY70" s="228"/>
      <c r="AZ70" s="229"/>
      <c r="BA70" s="227">
        <f t="shared" si="17"/>
        <v>0</v>
      </c>
      <c r="BB70" s="228"/>
      <c r="BC70" s="229"/>
      <c r="BD70" s="164"/>
      <c r="BF70" s="157"/>
      <c r="BG70" s="157"/>
      <c r="BH70" s="120"/>
      <c r="BI70" s="120"/>
      <c r="BJ70" s="112"/>
      <c r="BK70" s="109"/>
      <c r="BL70" s="109"/>
      <c r="BM70" s="109"/>
      <c r="BN70" s="109"/>
      <c r="BO70" s="109"/>
      <c r="BP70" s="109"/>
      <c r="BQ70" s="109"/>
      <c r="BR70" s="109"/>
      <c r="BS70" s="129"/>
      <c r="BT70" s="129"/>
      <c r="BU70" s="129"/>
      <c r="BV70" s="133"/>
      <c r="BW70" s="133"/>
    </row>
    <row r="71" spans="1:75" s="31" customFormat="1" ht="17.25" hidden="1" customHeight="1" x14ac:dyDescent="0.2">
      <c r="A71" s="72">
        <v>54</v>
      </c>
      <c r="B71" s="234"/>
      <c r="C71" s="234"/>
      <c r="D71" s="234"/>
      <c r="E71" s="234"/>
      <c r="F71" s="234"/>
      <c r="G71" s="234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1"/>
      <c r="T71" s="232"/>
      <c r="U71" s="233"/>
      <c r="V71" s="230"/>
      <c r="W71" s="230"/>
      <c r="X71" s="230"/>
      <c r="Y71" s="181"/>
      <c r="Z71" s="231"/>
      <c r="AA71" s="232"/>
      <c r="AB71" s="233"/>
      <c r="AC71" s="227">
        <f t="shared" si="9"/>
        <v>0</v>
      </c>
      <c r="AD71" s="228"/>
      <c r="AE71" s="229"/>
      <c r="AF71" s="227">
        <f t="shared" si="10"/>
        <v>0</v>
      </c>
      <c r="AG71" s="228"/>
      <c r="AH71" s="229"/>
      <c r="AI71" s="227">
        <f t="shared" si="11"/>
        <v>0</v>
      </c>
      <c r="AJ71" s="228"/>
      <c r="AK71" s="229"/>
      <c r="AL71" s="227">
        <f t="shared" si="12"/>
        <v>0</v>
      </c>
      <c r="AM71" s="228"/>
      <c r="AN71" s="229"/>
      <c r="AO71" s="227">
        <f t="shared" si="13"/>
        <v>0</v>
      </c>
      <c r="AP71" s="228"/>
      <c r="AQ71" s="229"/>
      <c r="AR71" s="227">
        <f t="shared" si="14"/>
        <v>0</v>
      </c>
      <c r="AS71" s="228"/>
      <c r="AT71" s="229"/>
      <c r="AU71" s="227">
        <f t="shared" si="15"/>
        <v>0</v>
      </c>
      <c r="AV71" s="228"/>
      <c r="AW71" s="229"/>
      <c r="AX71" s="227">
        <f t="shared" si="16"/>
        <v>0</v>
      </c>
      <c r="AY71" s="228"/>
      <c r="AZ71" s="229"/>
      <c r="BA71" s="227">
        <f t="shared" si="17"/>
        <v>0</v>
      </c>
      <c r="BB71" s="228"/>
      <c r="BC71" s="229"/>
      <c r="BD71" s="164"/>
      <c r="BF71" s="157"/>
      <c r="BG71" s="157"/>
      <c r="BH71" s="120"/>
      <c r="BI71" s="112"/>
      <c r="BJ71" s="112"/>
      <c r="BK71" s="112"/>
      <c r="BL71" s="116"/>
      <c r="BM71" s="109"/>
      <c r="BN71" s="109"/>
      <c r="BO71" s="109"/>
      <c r="BP71" s="109"/>
      <c r="BQ71" s="109"/>
      <c r="BR71" s="109"/>
      <c r="BS71" s="129"/>
      <c r="BT71" s="129"/>
      <c r="BU71" s="129"/>
      <c r="BV71" s="133"/>
      <c r="BW71" s="133"/>
    </row>
    <row r="72" spans="1:75" s="31" customFormat="1" ht="17.25" hidden="1" customHeight="1" x14ac:dyDescent="0.2">
      <c r="A72" s="72">
        <v>55</v>
      </c>
      <c r="B72" s="234"/>
      <c r="C72" s="234"/>
      <c r="D72" s="234"/>
      <c r="E72" s="234"/>
      <c r="F72" s="234"/>
      <c r="G72" s="234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1"/>
      <c r="T72" s="232"/>
      <c r="U72" s="233"/>
      <c r="V72" s="230"/>
      <c r="W72" s="230"/>
      <c r="X72" s="230"/>
      <c r="Y72" s="181"/>
      <c r="Z72" s="231"/>
      <c r="AA72" s="232"/>
      <c r="AB72" s="233"/>
      <c r="AC72" s="227">
        <f t="shared" si="9"/>
        <v>0</v>
      </c>
      <c r="AD72" s="228"/>
      <c r="AE72" s="229"/>
      <c r="AF72" s="227">
        <f t="shared" si="10"/>
        <v>0</v>
      </c>
      <c r="AG72" s="228"/>
      <c r="AH72" s="229"/>
      <c r="AI72" s="227">
        <f t="shared" si="11"/>
        <v>0</v>
      </c>
      <c r="AJ72" s="228"/>
      <c r="AK72" s="229"/>
      <c r="AL72" s="227">
        <f t="shared" si="12"/>
        <v>0</v>
      </c>
      <c r="AM72" s="228"/>
      <c r="AN72" s="229"/>
      <c r="AO72" s="227">
        <f t="shared" si="13"/>
        <v>0</v>
      </c>
      <c r="AP72" s="228"/>
      <c r="AQ72" s="229"/>
      <c r="AR72" s="227">
        <f t="shared" si="14"/>
        <v>0</v>
      </c>
      <c r="AS72" s="228"/>
      <c r="AT72" s="229"/>
      <c r="AU72" s="227">
        <f t="shared" si="15"/>
        <v>0</v>
      </c>
      <c r="AV72" s="228"/>
      <c r="AW72" s="229"/>
      <c r="AX72" s="227">
        <f t="shared" si="16"/>
        <v>0</v>
      </c>
      <c r="AY72" s="228"/>
      <c r="AZ72" s="229"/>
      <c r="BA72" s="227">
        <f t="shared" si="17"/>
        <v>0</v>
      </c>
      <c r="BB72" s="228"/>
      <c r="BC72" s="229"/>
      <c r="BD72" s="164"/>
      <c r="BF72" s="157"/>
      <c r="BG72" s="157"/>
      <c r="BH72" s="120"/>
      <c r="BI72" s="112"/>
      <c r="BJ72" s="112"/>
      <c r="BK72" s="112"/>
      <c r="BL72" s="116"/>
      <c r="BM72" s="109"/>
      <c r="BN72" s="109"/>
      <c r="BO72" s="109"/>
      <c r="BP72" s="109"/>
      <c r="BQ72" s="109"/>
      <c r="BR72" s="109"/>
      <c r="BS72" s="129"/>
      <c r="BT72" s="129"/>
      <c r="BU72" s="129"/>
      <c r="BV72" s="133"/>
      <c r="BW72" s="133"/>
    </row>
    <row r="73" spans="1:75" s="31" customFormat="1" ht="17.25" hidden="1" customHeight="1" x14ac:dyDescent="0.25">
      <c r="A73" s="72">
        <v>56</v>
      </c>
      <c r="B73" s="234"/>
      <c r="C73" s="234"/>
      <c r="D73" s="234"/>
      <c r="E73" s="234"/>
      <c r="F73" s="234"/>
      <c r="G73" s="234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1"/>
      <c r="T73" s="232"/>
      <c r="U73" s="233"/>
      <c r="V73" s="230"/>
      <c r="W73" s="230"/>
      <c r="X73" s="230"/>
      <c r="Y73" s="181"/>
      <c r="Z73" s="231"/>
      <c r="AA73" s="232"/>
      <c r="AB73" s="233"/>
      <c r="AC73" s="227">
        <f t="shared" si="9"/>
        <v>0</v>
      </c>
      <c r="AD73" s="228"/>
      <c r="AE73" s="229"/>
      <c r="AF73" s="227">
        <f t="shared" si="10"/>
        <v>0</v>
      </c>
      <c r="AG73" s="228"/>
      <c r="AH73" s="229"/>
      <c r="AI73" s="227">
        <f t="shared" si="11"/>
        <v>0</v>
      </c>
      <c r="AJ73" s="228"/>
      <c r="AK73" s="229"/>
      <c r="AL73" s="227">
        <f t="shared" si="12"/>
        <v>0</v>
      </c>
      <c r="AM73" s="228"/>
      <c r="AN73" s="229"/>
      <c r="AO73" s="227">
        <f t="shared" si="13"/>
        <v>0</v>
      </c>
      <c r="AP73" s="228"/>
      <c r="AQ73" s="229"/>
      <c r="AR73" s="227">
        <f t="shared" si="14"/>
        <v>0</v>
      </c>
      <c r="AS73" s="228"/>
      <c r="AT73" s="229"/>
      <c r="AU73" s="227">
        <f t="shared" si="15"/>
        <v>0</v>
      </c>
      <c r="AV73" s="228"/>
      <c r="AW73" s="229"/>
      <c r="AX73" s="227">
        <f t="shared" si="16"/>
        <v>0</v>
      </c>
      <c r="AY73" s="228"/>
      <c r="AZ73" s="229"/>
      <c r="BA73" s="227">
        <f t="shared" si="17"/>
        <v>0</v>
      </c>
      <c r="BB73" s="228"/>
      <c r="BC73" s="229"/>
      <c r="BD73" s="164"/>
      <c r="BF73" s="157"/>
      <c r="BG73" s="157"/>
      <c r="BH73" s="120"/>
      <c r="BI73" s="120"/>
      <c r="BJ73" s="120"/>
      <c r="BK73" s="114"/>
      <c r="BL73" s="114"/>
      <c r="BM73" s="109"/>
      <c r="BN73" s="109"/>
      <c r="BO73" s="109"/>
      <c r="BP73" s="109"/>
      <c r="BQ73" s="109"/>
      <c r="BR73" s="109"/>
      <c r="BS73" s="129"/>
      <c r="BT73" s="129"/>
      <c r="BU73" s="129"/>
      <c r="BV73" s="133"/>
      <c r="BW73" s="133"/>
    </row>
    <row r="74" spans="1:75" s="31" customFormat="1" ht="17.25" hidden="1" customHeight="1" x14ac:dyDescent="0.25">
      <c r="A74" s="72">
        <v>57</v>
      </c>
      <c r="B74" s="234"/>
      <c r="C74" s="234"/>
      <c r="D74" s="234"/>
      <c r="E74" s="234"/>
      <c r="F74" s="234"/>
      <c r="G74" s="234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1"/>
      <c r="T74" s="232"/>
      <c r="U74" s="233"/>
      <c r="V74" s="230"/>
      <c r="W74" s="230"/>
      <c r="X74" s="230"/>
      <c r="Y74" s="181"/>
      <c r="Z74" s="231"/>
      <c r="AA74" s="232"/>
      <c r="AB74" s="233"/>
      <c r="AC74" s="227">
        <f t="shared" si="9"/>
        <v>0</v>
      </c>
      <c r="AD74" s="228"/>
      <c r="AE74" s="229"/>
      <c r="AF74" s="227">
        <f t="shared" si="10"/>
        <v>0</v>
      </c>
      <c r="AG74" s="228"/>
      <c r="AH74" s="229"/>
      <c r="AI74" s="227">
        <f t="shared" si="11"/>
        <v>0</v>
      </c>
      <c r="AJ74" s="228"/>
      <c r="AK74" s="229"/>
      <c r="AL74" s="227">
        <f t="shared" si="12"/>
        <v>0</v>
      </c>
      <c r="AM74" s="228"/>
      <c r="AN74" s="229"/>
      <c r="AO74" s="227">
        <f t="shared" si="13"/>
        <v>0</v>
      </c>
      <c r="AP74" s="228"/>
      <c r="AQ74" s="229"/>
      <c r="AR74" s="227">
        <f t="shared" si="14"/>
        <v>0</v>
      </c>
      <c r="AS74" s="228"/>
      <c r="AT74" s="229"/>
      <c r="AU74" s="227">
        <f t="shared" si="15"/>
        <v>0</v>
      </c>
      <c r="AV74" s="228"/>
      <c r="AW74" s="229"/>
      <c r="AX74" s="227">
        <f t="shared" si="16"/>
        <v>0</v>
      </c>
      <c r="AY74" s="228"/>
      <c r="AZ74" s="229"/>
      <c r="BA74" s="227">
        <f t="shared" si="17"/>
        <v>0</v>
      </c>
      <c r="BB74" s="228"/>
      <c r="BC74" s="229"/>
      <c r="BD74" s="164"/>
      <c r="BF74" s="157"/>
      <c r="BG74" s="157"/>
      <c r="BH74" s="120"/>
      <c r="BI74" s="120"/>
      <c r="BJ74" s="120"/>
      <c r="BK74" s="114"/>
      <c r="BL74" s="114"/>
      <c r="BM74" s="109"/>
      <c r="BN74" s="109"/>
      <c r="BO74" s="109"/>
      <c r="BP74" s="109"/>
      <c r="BQ74" s="109"/>
      <c r="BR74" s="109"/>
      <c r="BS74" s="129"/>
      <c r="BT74" s="129"/>
      <c r="BU74" s="129"/>
      <c r="BV74" s="133"/>
      <c r="BW74" s="133"/>
    </row>
    <row r="75" spans="1:75" s="31" customFormat="1" ht="17.25" hidden="1" customHeight="1" x14ac:dyDescent="0.2">
      <c r="A75" s="72">
        <v>58</v>
      </c>
      <c r="B75" s="234"/>
      <c r="C75" s="234"/>
      <c r="D75" s="234"/>
      <c r="E75" s="234"/>
      <c r="F75" s="234"/>
      <c r="G75" s="234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1"/>
      <c r="T75" s="232"/>
      <c r="U75" s="233"/>
      <c r="V75" s="230"/>
      <c r="W75" s="230"/>
      <c r="X75" s="230"/>
      <c r="Y75" s="181"/>
      <c r="Z75" s="231"/>
      <c r="AA75" s="232"/>
      <c r="AB75" s="233"/>
      <c r="AC75" s="227">
        <f t="shared" si="9"/>
        <v>0</v>
      </c>
      <c r="AD75" s="228"/>
      <c r="AE75" s="229"/>
      <c r="AF75" s="227">
        <f t="shared" si="10"/>
        <v>0</v>
      </c>
      <c r="AG75" s="228"/>
      <c r="AH75" s="229"/>
      <c r="AI75" s="227">
        <f t="shared" si="11"/>
        <v>0</v>
      </c>
      <c r="AJ75" s="228"/>
      <c r="AK75" s="229"/>
      <c r="AL75" s="227">
        <f t="shared" si="12"/>
        <v>0</v>
      </c>
      <c r="AM75" s="228"/>
      <c r="AN75" s="229"/>
      <c r="AO75" s="227">
        <f t="shared" si="13"/>
        <v>0</v>
      </c>
      <c r="AP75" s="228"/>
      <c r="AQ75" s="229"/>
      <c r="AR75" s="227">
        <f t="shared" si="14"/>
        <v>0</v>
      </c>
      <c r="AS75" s="228"/>
      <c r="AT75" s="229"/>
      <c r="AU75" s="227">
        <f t="shared" si="15"/>
        <v>0</v>
      </c>
      <c r="AV75" s="228"/>
      <c r="AW75" s="229"/>
      <c r="AX75" s="227">
        <f t="shared" si="16"/>
        <v>0</v>
      </c>
      <c r="AY75" s="228"/>
      <c r="AZ75" s="229"/>
      <c r="BA75" s="227">
        <f t="shared" si="17"/>
        <v>0</v>
      </c>
      <c r="BB75" s="228"/>
      <c r="BC75" s="229"/>
      <c r="BD75" s="164"/>
      <c r="BF75" s="157"/>
      <c r="BG75" s="157"/>
      <c r="BH75" s="120"/>
      <c r="BI75" s="120"/>
      <c r="BJ75" s="120"/>
      <c r="BK75" s="120"/>
      <c r="BL75" s="120"/>
      <c r="BM75" s="109"/>
      <c r="BN75" s="109"/>
      <c r="BO75" s="109"/>
      <c r="BP75" s="109"/>
      <c r="BQ75" s="109"/>
      <c r="BR75" s="109"/>
      <c r="BS75" s="129"/>
      <c r="BT75" s="129"/>
      <c r="BU75" s="129"/>
      <c r="BV75" s="133"/>
      <c r="BW75" s="133"/>
    </row>
    <row r="76" spans="1:75" s="31" customFormat="1" ht="17.25" hidden="1" customHeight="1" x14ac:dyDescent="0.2">
      <c r="A76" s="72">
        <v>59</v>
      </c>
      <c r="B76" s="234"/>
      <c r="C76" s="234"/>
      <c r="D76" s="234"/>
      <c r="E76" s="234"/>
      <c r="F76" s="234"/>
      <c r="G76" s="234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1"/>
      <c r="T76" s="232"/>
      <c r="U76" s="233"/>
      <c r="V76" s="230"/>
      <c r="W76" s="230"/>
      <c r="X76" s="230"/>
      <c r="Y76" s="181"/>
      <c r="Z76" s="231"/>
      <c r="AA76" s="232"/>
      <c r="AB76" s="233"/>
      <c r="AC76" s="227">
        <f t="shared" si="9"/>
        <v>0</v>
      </c>
      <c r="AD76" s="228"/>
      <c r="AE76" s="229"/>
      <c r="AF76" s="227">
        <f t="shared" si="10"/>
        <v>0</v>
      </c>
      <c r="AG76" s="228"/>
      <c r="AH76" s="229"/>
      <c r="AI76" s="227">
        <f t="shared" si="11"/>
        <v>0</v>
      </c>
      <c r="AJ76" s="228"/>
      <c r="AK76" s="229"/>
      <c r="AL76" s="227">
        <f t="shared" si="12"/>
        <v>0</v>
      </c>
      <c r="AM76" s="228"/>
      <c r="AN76" s="229"/>
      <c r="AO76" s="227">
        <f t="shared" si="13"/>
        <v>0</v>
      </c>
      <c r="AP76" s="228"/>
      <c r="AQ76" s="229"/>
      <c r="AR76" s="227">
        <f t="shared" si="14"/>
        <v>0</v>
      </c>
      <c r="AS76" s="228"/>
      <c r="AT76" s="229"/>
      <c r="AU76" s="227">
        <f t="shared" si="15"/>
        <v>0</v>
      </c>
      <c r="AV76" s="228"/>
      <c r="AW76" s="229"/>
      <c r="AX76" s="227">
        <f t="shared" si="16"/>
        <v>0</v>
      </c>
      <c r="AY76" s="228"/>
      <c r="AZ76" s="229"/>
      <c r="BA76" s="227">
        <f t="shared" si="17"/>
        <v>0</v>
      </c>
      <c r="BB76" s="228"/>
      <c r="BC76" s="229"/>
      <c r="BD76" s="164"/>
      <c r="BF76" s="157"/>
      <c r="BG76" s="157"/>
      <c r="BH76" s="120"/>
      <c r="BI76" s="120"/>
      <c r="BJ76" s="120"/>
      <c r="BK76" s="120"/>
      <c r="BL76" s="120"/>
      <c r="BM76" s="109"/>
      <c r="BN76" s="109"/>
      <c r="BO76" s="109"/>
      <c r="BP76" s="109"/>
      <c r="BQ76" s="109"/>
      <c r="BR76" s="109"/>
      <c r="BS76" s="129"/>
      <c r="BT76" s="129"/>
      <c r="BU76" s="129"/>
      <c r="BV76" s="133"/>
      <c r="BW76" s="133"/>
    </row>
    <row r="77" spans="1:75" s="31" customFormat="1" ht="17.25" hidden="1" customHeight="1" x14ac:dyDescent="0.2">
      <c r="A77" s="72">
        <v>60</v>
      </c>
      <c r="B77" s="234"/>
      <c r="C77" s="234"/>
      <c r="D77" s="234"/>
      <c r="E77" s="234"/>
      <c r="F77" s="234"/>
      <c r="G77" s="234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1"/>
      <c r="T77" s="232"/>
      <c r="U77" s="233"/>
      <c r="V77" s="230"/>
      <c r="W77" s="230"/>
      <c r="X77" s="230"/>
      <c r="Y77" s="181"/>
      <c r="Z77" s="231"/>
      <c r="AA77" s="232"/>
      <c r="AB77" s="233"/>
      <c r="AC77" s="227">
        <f t="shared" si="9"/>
        <v>0</v>
      </c>
      <c r="AD77" s="228"/>
      <c r="AE77" s="229"/>
      <c r="AF77" s="227">
        <f t="shared" si="10"/>
        <v>0</v>
      </c>
      <c r="AG77" s="228"/>
      <c r="AH77" s="229"/>
      <c r="AI77" s="227">
        <f t="shared" si="11"/>
        <v>0</v>
      </c>
      <c r="AJ77" s="228"/>
      <c r="AK77" s="229"/>
      <c r="AL77" s="227">
        <f t="shared" si="12"/>
        <v>0</v>
      </c>
      <c r="AM77" s="228"/>
      <c r="AN77" s="229"/>
      <c r="AO77" s="227">
        <f t="shared" si="13"/>
        <v>0</v>
      </c>
      <c r="AP77" s="228"/>
      <c r="AQ77" s="229"/>
      <c r="AR77" s="227">
        <f t="shared" si="14"/>
        <v>0</v>
      </c>
      <c r="AS77" s="228"/>
      <c r="AT77" s="229"/>
      <c r="AU77" s="227">
        <f t="shared" si="15"/>
        <v>0</v>
      </c>
      <c r="AV77" s="228"/>
      <c r="AW77" s="229"/>
      <c r="AX77" s="227">
        <f t="shared" si="16"/>
        <v>0</v>
      </c>
      <c r="AY77" s="228"/>
      <c r="AZ77" s="229"/>
      <c r="BA77" s="227">
        <f t="shared" si="17"/>
        <v>0</v>
      </c>
      <c r="BB77" s="228"/>
      <c r="BC77" s="229"/>
      <c r="BD77" s="164"/>
      <c r="BF77" s="157"/>
      <c r="BG77" s="157"/>
      <c r="BH77" s="120"/>
      <c r="BI77" s="120"/>
      <c r="BJ77" s="120"/>
      <c r="BK77" s="120"/>
      <c r="BL77" s="120"/>
      <c r="BM77" s="116"/>
      <c r="BN77" s="116"/>
      <c r="BO77" s="116"/>
      <c r="BP77" s="116"/>
      <c r="BQ77" s="116"/>
      <c r="BR77" s="116"/>
      <c r="BS77" s="134"/>
      <c r="BT77" s="134"/>
      <c r="BU77" s="134"/>
      <c r="BV77" s="133"/>
      <c r="BW77" s="133"/>
    </row>
    <row r="78" spans="1:75" s="31" customFormat="1" ht="17.25" hidden="1" customHeight="1" x14ac:dyDescent="0.2">
      <c r="A78" s="72">
        <v>61</v>
      </c>
      <c r="B78" s="234"/>
      <c r="C78" s="234"/>
      <c r="D78" s="234"/>
      <c r="E78" s="234"/>
      <c r="F78" s="234"/>
      <c r="G78" s="234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1"/>
      <c r="T78" s="232"/>
      <c r="U78" s="233"/>
      <c r="V78" s="230"/>
      <c r="W78" s="230"/>
      <c r="X78" s="230"/>
      <c r="Y78" s="181"/>
      <c r="Z78" s="231"/>
      <c r="AA78" s="232"/>
      <c r="AB78" s="233"/>
      <c r="AC78" s="227">
        <f t="shared" si="9"/>
        <v>0</v>
      </c>
      <c r="AD78" s="228"/>
      <c r="AE78" s="229"/>
      <c r="AF78" s="227">
        <f t="shared" si="10"/>
        <v>0</v>
      </c>
      <c r="AG78" s="228"/>
      <c r="AH78" s="229"/>
      <c r="AI78" s="227">
        <f t="shared" si="11"/>
        <v>0</v>
      </c>
      <c r="AJ78" s="228"/>
      <c r="AK78" s="229"/>
      <c r="AL78" s="227">
        <f t="shared" si="12"/>
        <v>0</v>
      </c>
      <c r="AM78" s="228"/>
      <c r="AN78" s="229"/>
      <c r="AO78" s="227">
        <f t="shared" si="13"/>
        <v>0</v>
      </c>
      <c r="AP78" s="228"/>
      <c r="AQ78" s="229"/>
      <c r="AR78" s="227">
        <f t="shared" si="14"/>
        <v>0</v>
      </c>
      <c r="AS78" s="228"/>
      <c r="AT78" s="229"/>
      <c r="AU78" s="227">
        <f t="shared" si="15"/>
        <v>0</v>
      </c>
      <c r="AV78" s="228"/>
      <c r="AW78" s="229"/>
      <c r="AX78" s="227">
        <f t="shared" si="16"/>
        <v>0</v>
      </c>
      <c r="AY78" s="228"/>
      <c r="AZ78" s="229"/>
      <c r="BA78" s="227">
        <f t="shared" si="17"/>
        <v>0</v>
      </c>
      <c r="BB78" s="228"/>
      <c r="BC78" s="229"/>
      <c r="BD78" s="164"/>
      <c r="BF78" s="158"/>
      <c r="BG78" s="158"/>
      <c r="BH78" s="120"/>
      <c r="BI78" s="120"/>
      <c r="BJ78" s="120"/>
      <c r="BK78" s="120"/>
      <c r="BL78" s="120"/>
      <c r="BM78" s="116"/>
      <c r="BN78" s="116"/>
      <c r="BO78" s="116"/>
      <c r="BP78" s="116"/>
      <c r="BQ78" s="116"/>
      <c r="BR78" s="116"/>
      <c r="BS78" s="134"/>
      <c r="BT78" s="134"/>
      <c r="BU78" s="134"/>
      <c r="BV78" s="133"/>
      <c r="BW78" s="133"/>
    </row>
    <row r="79" spans="1:75" s="31" customFormat="1" ht="17.25" hidden="1" customHeight="1" x14ac:dyDescent="0.25">
      <c r="A79" s="72">
        <v>62</v>
      </c>
      <c r="B79" s="234"/>
      <c r="C79" s="234"/>
      <c r="D79" s="234"/>
      <c r="E79" s="234"/>
      <c r="F79" s="234"/>
      <c r="G79" s="234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1"/>
      <c r="T79" s="232"/>
      <c r="U79" s="233"/>
      <c r="V79" s="230"/>
      <c r="W79" s="230"/>
      <c r="X79" s="230"/>
      <c r="Y79" s="181"/>
      <c r="Z79" s="231"/>
      <c r="AA79" s="232"/>
      <c r="AB79" s="233"/>
      <c r="AC79" s="227">
        <f t="shared" si="9"/>
        <v>0</v>
      </c>
      <c r="AD79" s="228"/>
      <c r="AE79" s="229"/>
      <c r="AF79" s="227">
        <f t="shared" si="10"/>
        <v>0</v>
      </c>
      <c r="AG79" s="228"/>
      <c r="AH79" s="229"/>
      <c r="AI79" s="227">
        <f t="shared" si="11"/>
        <v>0</v>
      </c>
      <c r="AJ79" s="228"/>
      <c r="AK79" s="229"/>
      <c r="AL79" s="227">
        <f t="shared" si="12"/>
        <v>0</v>
      </c>
      <c r="AM79" s="228"/>
      <c r="AN79" s="229"/>
      <c r="AO79" s="227">
        <f t="shared" si="13"/>
        <v>0</v>
      </c>
      <c r="AP79" s="228"/>
      <c r="AQ79" s="229"/>
      <c r="AR79" s="227">
        <f t="shared" si="14"/>
        <v>0</v>
      </c>
      <c r="AS79" s="228"/>
      <c r="AT79" s="229"/>
      <c r="AU79" s="227">
        <f t="shared" si="15"/>
        <v>0</v>
      </c>
      <c r="AV79" s="228"/>
      <c r="AW79" s="229"/>
      <c r="AX79" s="227">
        <f t="shared" si="16"/>
        <v>0</v>
      </c>
      <c r="AY79" s="228"/>
      <c r="AZ79" s="229"/>
      <c r="BA79" s="227">
        <f t="shared" si="17"/>
        <v>0</v>
      </c>
      <c r="BB79" s="228"/>
      <c r="BC79" s="229"/>
      <c r="BD79" s="164"/>
      <c r="BF79" s="159"/>
      <c r="BG79" s="159"/>
      <c r="BH79" s="120"/>
      <c r="BI79" s="120"/>
      <c r="BJ79" s="120"/>
      <c r="BK79" s="120"/>
      <c r="BL79" s="120"/>
      <c r="BM79" s="114"/>
      <c r="BN79" s="114"/>
      <c r="BO79" s="114"/>
      <c r="BP79" s="114"/>
      <c r="BQ79" s="114"/>
      <c r="BR79" s="114"/>
      <c r="BS79" s="132"/>
      <c r="BT79" s="132"/>
      <c r="BU79" s="132"/>
      <c r="BV79" s="133"/>
      <c r="BW79" s="133"/>
    </row>
    <row r="80" spans="1:75" s="31" customFormat="1" ht="17.25" hidden="1" customHeight="1" x14ac:dyDescent="0.25">
      <c r="A80" s="72">
        <v>63</v>
      </c>
      <c r="B80" s="234"/>
      <c r="C80" s="234"/>
      <c r="D80" s="234"/>
      <c r="E80" s="234"/>
      <c r="F80" s="234"/>
      <c r="G80" s="234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1"/>
      <c r="T80" s="232"/>
      <c r="U80" s="233"/>
      <c r="V80" s="230"/>
      <c r="W80" s="230"/>
      <c r="X80" s="230"/>
      <c r="Y80" s="181"/>
      <c r="Z80" s="231"/>
      <c r="AA80" s="232"/>
      <c r="AB80" s="233"/>
      <c r="AC80" s="227">
        <f t="shared" si="9"/>
        <v>0</v>
      </c>
      <c r="AD80" s="228"/>
      <c r="AE80" s="229"/>
      <c r="AF80" s="227">
        <f t="shared" si="10"/>
        <v>0</v>
      </c>
      <c r="AG80" s="228"/>
      <c r="AH80" s="229"/>
      <c r="AI80" s="227">
        <f t="shared" si="11"/>
        <v>0</v>
      </c>
      <c r="AJ80" s="228"/>
      <c r="AK80" s="229"/>
      <c r="AL80" s="227">
        <f t="shared" si="12"/>
        <v>0</v>
      </c>
      <c r="AM80" s="228"/>
      <c r="AN80" s="229"/>
      <c r="AO80" s="227">
        <f t="shared" si="13"/>
        <v>0</v>
      </c>
      <c r="AP80" s="228"/>
      <c r="AQ80" s="229"/>
      <c r="AR80" s="227">
        <f t="shared" si="14"/>
        <v>0</v>
      </c>
      <c r="AS80" s="228"/>
      <c r="AT80" s="229"/>
      <c r="AU80" s="227">
        <f t="shared" si="15"/>
        <v>0</v>
      </c>
      <c r="AV80" s="228"/>
      <c r="AW80" s="229"/>
      <c r="AX80" s="227">
        <f t="shared" si="16"/>
        <v>0</v>
      </c>
      <c r="AY80" s="228"/>
      <c r="AZ80" s="229"/>
      <c r="BA80" s="227">
        <f t="shared" si="17"/>
        <v>0</v>
      </c>
      <c r="BB80" s="228"/>
      <c r="BC80" s="229"/>
      <c r="BD80" s="164"/>
      <c r="BF80" s="157"/>
      <c r="BG80" s="157"/>
      <c r="BH80" s="120"/>
      <c r="BI80" s="120"/>
      <c r="BJ80" s="120"/>
      <c r="BK80" s="120"/>
      <c r="BL80" s="120"/>
      <c r="BM80" s="114"/>
      <c r="BN80" s="114"/>
      <c r="BO80" s="114"/>
      <c r="BP80" s="114"/>
      <c r="BQ80" s="114"/>
      <c r="BR80" s="114"/>
      <c r="BS80" s="132"/>
      <c r="BT80" s="132"/>
      <c r="BU80" s="132"/>
      <c r="BV80" s="133"/>
      <c r="BW80" s="133"/>
    </row>
    <row r="81" spans="1:75" s="31" customFormat="1" ht="17.25" hidden="1" customHeight="1" x14ac:dyDescent="0.25">
      <c r="A81" s="72">
        <v>64</v>
      </c>
      <c r="B81" s="234"/>
      <c r="C81" s="234"/>
      <c r="D81" s="234"/>
      <c r="E81" s="234"/>
      <c r="F81" s="234"/>
      <c r="G81" s="234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1"/>
      <c r="T81" s="232"/>
      <c r="U81" s="233"/>
      <c r="V81" s="230"/>
      <c r="W81" s="230"/>
      <c r="X81" s="230"/>
      <c r="Y81" s="181"/>
      <c r="Z81" s="231"/>
      <c r="AA81" s="232"/>
      <c r="AB81" s="233"/>
      <c r="AC81" s="227">
        <f t="shared" si="9"/>
        <v>0</v>
      </c>
      <c r="AD81" s="228"/>
      <c r="AE81" s="229"/>
      <c r="AF81" s="227">
        <f t="shared" si="10"/>
        <v>0</v>
      </c>
      <c r="AG81" s="228"/>
      <c r="AH81" s="229"/>
      <c r="AI81" s="227">
        <f t="shared" si="11"/>
        <v>0</v>
      </c>
      <c r="AJ81" s="228"/>
      <c r="AK81" s="229"/>
      <c r="AL81" s="227">
        <f t="shared" si="12"/>
        <v>0</v>
      </c>
      <c r="AM81" s="228"/>
      <c r="AN81" s="229"/>
      <c r="AO81" s="227">
        <f t="shared" si="13"/>
        <v>0</v>
      </c>
      <c r="AP81" s="228"/>
      <c r="AQ81" s="229"/>
      <c r="AR81" s="227">
        <f t="shared" si="14"/>
        <v>0</v>
      </c>
      <c r="AS81" s="228"/>
      <c r="AT81" s="229"/>
      <c r="AU81" s="227">
        <f t="shared" si="15"/>
        <v>0</v>
      </c>
      <c r="AV81" s="228"/>
      <c r="AW81" s="229"/>
      <c r="AX81" s="227">
        <f t="shared" si="16"/>
        <v>0</v>
      </c>
      <c r="AY81" s="228"/>
      <c r="AZ81" s="229"/>
      <c r="BA81" s="227">
        <f t="shared" si="17"/>
        <v>0</v>
      </c>
      <c r="BB81" s="228"/>
      <c r="BC81" s="229"/>
      <c r="BD81" s="164"/>
      <c r="BF81" s="157"/>
      <c r="BG81" s="157"/>
      <c r="BH81" s="112"/>
      <c r="BI81" s="112"/>
      <c r="BJ81" s="112"/>
      <c r="BK81" s="114"/>
      <c r="BL81" s="114"/>
      <c r="BM81" s="114"/>
      <c r="BN81" s="114"/>
      <c r="BO81" s="114"/>
      <c r="BP81" s="114"/>
      <c r="BQ81" s="114"/>
      <c r="BR81" s="114"/>
      <c r="BS81" s="132"/>
      <c r="BT81" s="132"/>
      <c r="BU81" s="132"/>
      <c r="BV81" s="133"/>
      <c r="BW81" s="133"/>
    </row>
    <row r="82" spans="1:75" s="31" customFormat="1" ht="17.25" hidden="1" customHeight="1" x14ac:dyDescent="0.2">
      <c r="A82" s="72">
        <v>65</v>
      </c>
      <c r="B82" s="234"/>
      <c r="C82" s="234"/>
      <c r="D82" s="234"/>
      <c r="E82" s="234"/>
      <c r="F82" s="234"/>
      <c r="G82" s="234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1"/>
      <c r="T82" s="232"/>
      <c r="U82" s="233"/>
      <c r="V82" s="230"/>
      <c r="W82" s="230"/>
      <c r="X82" s="230"/>
      <c r="Y82" s="181"/>
      <c r="Z82" s="231"/>
      <c r="AA82" s="232"/>
      <c r="AB82" s="233"/>
      <c r="AC82" s="227">
        <f t="shared" ref="AC82:AC145" si="18">IF((MID($Y82,1,1)="2"),($V82-$Z82),0)</f>
        <v>0</v>
      </c>
      <c r="AD82" s="228"/>
      <c r="AE82" s="229"/>
      <c r="AF82" s="227">
        <f t="shared" ref="AF82:AF145" si="19">IF(OR((MID($Y82,1,2)=("51")),(MID($Y82,1,2)=("52")),(MID($Y82,1,2)=("53")),(MID($Y82,1,2)=("54"))),($V82-$Z82),0)</f>
        <v>0</v>
      </c>
      <c r="AG82" s="228"/>
      <c r="AH82" s="229"/>
      <c r="AI82" s="227">
        <f t="shared" ref="AI82:AI145" si="20">IF((MID($Y82,1,2)="55"),($V82-$Z82),0)</f>
        <v>0</v>
      </c>
      <c r="AJ82" s="228"/>
      <c r="AK82" s="229"/>
      <c r="AL82" s="227">
        <f t="shared" ref="AL82:AL145" si="21">IF((MID($Y82,1,2)="56"),($V82-$Z82),0)</f>
        <v>0</v>
      </c>
      <c r="AM82" s="228"/>
      <c r="AN82" s="229"/>
      <c r="AO82" s="227">
        <f t="shared" ref="AO82:AO145" si="22">IF((MID($Y82,1,2)="57"),($V82-$Z82),0)</f>
        <v>0</v>
      </c>
      <c r="AP82" s="228"/>
      <c r="AQ82" s="229"/>
      <c r="AR82" s="227">
        <f t="shared" ref="AR82:AR145" si="23">IF((MID($Y82,1,2)="59"),($V82-$Z82),0)</f>
        <v>0</v>
      </c>
      <c r="AS82" s="228"/>
      <c r="AT82" s="229"/>
      <c r="AU82" s="227">
        <f t="shared" ref="AU82:AU145" si="24">IF((MID($Y82,1,1)="6"),($V82-$Z82),0)</f>
        <v>0</v>
      </c>
      <c r="AV82" s="228"/>
      <c r="AW82" s="229"/>
      <c r="AX82" s="227">
        <f t="shared" ref="AX82:AX145" si="25">IF(OR(Y82="721 Beweissicherung",Y82="721 Untersuchungen Bodendenkmale"),0,IF((MID($Y82,1,1)="7"),($V82-$Z82),0))</f>
        <v>0</v>
      </c>
      <c r="AY82" s="228"/>
      <c r="AZ82" s="229"/>
      <c r="BA82" s="227">
        <f t="shared" ref="BA82:BA145" si="26">IF(OR(Y82="721 Beweissicherung",Y82="721 Untersuchungen Bodendenkmale"),($V82-$Z82),0)</f>
        <v>0</v>
      </c>
      <c r="BB82" s="228"/>
      <c r="BC82" s="229"/>
      <c r="BD82" s="164"/>
      <c r="BF82" s="157"/>
      <c r="BG82" s="157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30"/>
      <c r="BT82" s="130"/>
      <c r="BU82" s="130"/>
      <c r="BV82" s="133"/>
      <c r="BW82" s="133"/>
    </row>
    <row r="83" spans="1:75" s="31" customFormat="1" ht="17.25" hidden="1" customHeight="1" x14ac:dyDescent="0.2">
      <c r="A83" s="72">
        <v>66</v>
      </c>
      <c r="B83" s="234"/>
      <c r="C83" s="234"/>
      <c r="D83" s="234"/>
      <c r="E83" s="234"/>
      <c r="F83" s="234"/>
      <c r="G83" s="234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1"/>
      <c r="T83" s="232"/>
      <c r="U83" s="233"/>
      <c r="V83" s="230"/>
      <c r="W83" s="230"/>
      <c r="X83" s="230"/>
      <c r="Y83" s="181"/>
      <c r="Z83" s="231"/>
      <c r="AA83" s="232"/>
      <c r="AB83" s="233"/>
      <c r="AC83" s="227">
        <f t="shared" si="18"/>
        <v>0</v>
      </c>
      <c r="AD83" s="228"/>
      <c r="AE83" s="229"/>
      <c r="AF83" s="227">
        <f t="shared" si="19"/>
        <v>0</v>
      </c>
      <c r="AG83" s="228"/>
      <c r="AH83" s="229"/>
      <c r="AI83" s="227">
        <f t="shared" si="20"/>
        <v>0</v>
      </c>
      <c r="AJ83" s="228"/>
      <c r="AK83" s="229"/>
      <c r="AL83" s="227">
        <f t="shared" si="21"/>
        <v>0</v>
      </c>
      <c r="AM83" s="228"/>
      <c r="AN83" s="229"/>
      <c r="AO83" s="227">
        <f t="shared" si="22"/>
        <v>0</v>
      </c>
      <c r="AP83" s="228"/>
      <c r="AQ83" s="229"/>
      <c r="AR83" s="227">
        <f t="shared" si="23"/>
        <v>0</v>
      </c>
      <c r="AS83" s="228"/>
      <c r="AT83" s="229"/>
      <c r="AU83" s="227">
        <f t="shared" si="24"/>
        <v>0</v>
      </c>
      <c r="AV83" s="228"/>
      <c r="AW83" s="229"/>
      <c r="AX83" s="227">
        <f t="shared" si="25"/>
        <v>0</v>
      </c>
      <c r="AY83" s="228"/>
      <c r="AZ83" s="229"/>
      <c r="BA83" s="227">
        <f t="shared" si="26"/>
        <v>0</v>
      </c>
      <c r="BB83" s="228"/>
      <c r="BC83" s="229"/>
      <c r="BD83" s="164"/>
      <c r="BF83" s="155"/>
      <c r="BG83" s="155"/>
      <c r="BH83" s="120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29"/>
      <c r="BT83" s="129"/>
      <c r="BU83" s="129"/>
      <c r="BV83" s="133"/>
      <c r="BW83" s="133"/>
    </row>
    <row r="84" spans="1:75" s="31" customFormat="1" ht="17.25" hidden="1" customHeight="1" x14ac:dyDescent="0.2">
      <c r="A84" s="72">
        <v>67</v>
      </c>
      <c r="B84" s="234"/>
      <c r="C84" s="234"/>
      <c r="D84" s="234"/>
      <c r="E84" s="234"/>
      <c r="F84" s="234"/>
      <c r="G84" s="234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1"/>
      <c r="T84" s="232"/>
      <c r="U84" s="233"/>
      <c r="V84" s="230"/>
      <c r="W84" s="230"/>
      <c r="X84" s="230"/>
      <c r="Y84" s="181"/>
      <c r="Z84" s="231"/>
      <c r="AA84" s="232"/>
      <c r="AB84" s="233"/>
      <c r="AC84" s="227">
        <f t="shared" si="18"/>
        <v>0</v>
      </c>
      <c r="AD84" s="228"/>
      <c r="AE84" s="229"/>
      <c r="AF84" s="227">
        <f t="shared" si="19"/>
        <v>0</v>
      </c>
      <c r="AG84" s="228"/>
      <c r="AH84" s="229"/>
      <c r="AI84" s="227">
        <f t="shared" si="20"/>
        <v>0</v>
      </c>
      <c r="AJ84" s="228"/>
      <c r="AK84" s="229"/>
      <c r="AL84" s="227">
        <f t="shared" si="21"/>
        <v>0</v>
      </c>
      <c r="AM84" s="228"/>
      <c r="AN84" s="229"/>
      <c r="AO84" s="227">
        <f t="shared" si="22"/>
        <v>0</v>
      </c>
      <c r="AP84" s="228"/>
      <c r="AQ84" s="229"/>
      <c r="AR84" s="227">
        <f t="shared" si="23"/>
        <v>0</v>
      </c>
      <c r="AS84" s="228"/>
      <c r="AT84" s="229"/>
      <c r="AU84" s="227">
        <f t="shared" si="24"/>
        <v>0</v>
      </c>
      <c r="AV84" s="228"/>
      <c r="AW84" s="229"/>
      <c r="AX84" s="227">
        <f t="shared" si="25"/>
        <v>0</v>
      </c>
      <c r="AY84" s="228"/>
      <c r="AZ84" s="229"/>
      <c r="BA84" s="227">
        <f t="shared" si="26"/>
        <v>0</v>
      </c>
      <c r="BB84" s="228"/>
      <c r="BC84" s="229"/>
      <c r="BD84" s="164"/>
      <c r="BF84" s="155"/>
      <c r="BG84" s="155"/>
      <c r="BH84" s="120"/>
      <c r="BI84" s="112"/>
      <c r="BJ84" s="112"/>
      <c r="BK84" s="116"/>
      <c r="BL84" s="116"/>
      <c r="BM84" s="116"/>
      <c r="BN84" s="116"/>
      <c r="BO84" s="116"/>
      <c r="BP84" s="116"/>
      <c r="BQ84" s="116"/>
      <c r="BR84" s="116"/>
      <c r="BS84" s="134"/>
      <c r="BT84" s="134"/>
      <c r="BU84" s="134"/>
      <c r="BV84" s="133"/>
      <c r="BW84" s="133"/>
    </row>
    <row r="85" spans="1:75" s="31" customFormat="1" ht="17.25" hidden="1" customHeight="1" x14ac:dyDescent="0.2">
      <c r="A85" s="72">
        <v>68</v>
      </c>
      <c r="B85" s="234"/>
      <c r="C85" s="234"/>
      <c r="D85" s="234"/>
      <c r="E85" s="234"/>
      <c r="F85" s="234"/>
      <c r="G85" s="234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1"/>
      <c r="T85" s="232"/>
      <c r="U85" s="233"/>
      <c r="V85" s="230"/>
      <c r="W85" s="230"/>
      <c r="X85" s="230"/>
      <c r="Y85" s="181"/>
      <c r="Z85" s="231"/>
      <c r="AA85" s="232"/>
      <c r="AB85" s="233"/>
      <c r="AC85" s="227">
        <f t="shared" si="18"/>
        <v>0</v>
      </c>
      <c r="AD85" s="228"/>
      <c r="AE85" s="229"/>
      <c r="AF85" s="227">
        <f t="shared" si="19"/>
        <v>0</v>
      </c>
      <c r="AG85" s="228"/>
      <c r="AH85" s="229"/>
      <c r="AI85" s="227">
        <f t="shared" si="20"/>
        <v>0</v>
      </c>
      <c r="AJ85" s="228"/>
      <c r="AK85" s="229"/>
      <c r="AL85" s="227">
        <f t="shared" si="21"/>
        <v>0</v>
      </c>
      <c r="AM85" s="228"/>
      <c r="AN85" s="229"/>
      <c r="AO85" s="227">
        <f t="shared" si="22"/>
        <v>0</v>
      </c>
      <c r="AP85" s="228"/>
      <c r="AQ85" s="229"/>
      <c r="AR85" s="227">
        <f t="shared" si="23"/>
        <v>0</v>
      </c>
      <c r="AS85" s="228"/>
      <c r="AT85" s="229"/>
      <c r="AU85" s="227">
        <f t="shared" si="24"/>
        <v>0</v>
      </c>
      <c r="AV85" s="228"/>
      <c r="AW85" s="229"/>
      <c r="AX85" s="227">
        <f t="shared" si="25"/>
        <v>0</v>
      </c>
      <c r="AY85" s="228"/>
      <c r="AZ85" s="229"/>
      <c r="BA85" s="227">
        <f t="shared" si="26"/>
        <v>0</v>
      </c>
      <c r="BB85" s="228"/>
      <c r="BC85" s="229"/>
      <c r="BD85" s="164"/>
      <c r="BF85" s="155"/>
      <c r="BG85" s="155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36"/>
      <c r="BT85" s="136"/>
      <c r="BU85" s="136"/>
      <c r="BV85" s="133"/>
      <c r="BW85" s="133"/>
    </row>
    <row r="86" spans="1:75" s="31" customFormat="1" ht="17.25" hidden="1" customHeight="1" x14ac:dyDescent="0.2">
      <c r="A86" s="72">
        <v>69</v>
      </c>
      <c r="B86" s="234"/>
      <c r="C86" s="234"/>
      <c r="D86" s="234"/>
      <c r="E86" s="234"/>
      <c r="F86" s="234"/>
      <c r="G86" s="234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1"/>
      <c r="T86" s="232"/>
      <c r="U86" s="233"/>
      <c r="V86" s="230"/>
      <c r="W86" s="230"/>
      <c r="X86" s="230"/>
      <c r="Y86" s="181"/>
      <c r="Z86" s="231"/>
      <c r="AA86" s="232"/>
      <c r="AB86" s="233"/>
      <c r="AC86" s="227">
        <f t="shared" si="18"/>
        <v>0</v>
      </c>
      <c r="AD86" s="228"/>
      <c r="AE86" s="229"/>
      <c r="AF86" s="227">
        <f t="shared" si="19"/>
        <v>0</v>
      </c>
      <c r="AG86" s="228"/>
      <c r="AH86" s="229"/>
      <c r="AI86" s="227">
        <f t="shared" si="20"/>
        <v>0</v>
      </c>
      <c r="AJ86" s="228"/>
      <c r="AK86" s="229"/>
      <c r="AL86" s="227">
        <f t="shared" si="21"/>
        <v>0</v>
      </c>
      <c r="AM86" s="228"/>
      <c r="AN86" s="229"/>
      <c r="AO86" s="227">
        <f t="shared" si="22"/>
        <v>0</v>
      </c>
      <c r="AP86" s="228"/>
      <c r="AQ86" s="229"/>
      <c r="AR86" s="227">
        <f t="shared" si="23"/>
        <v>0</v>
      </c>
      <c r="AS86" s="228"/>
      <c r="AT86" s="229"/>
      <c r="AU86" s="227">
        <f t="shared" si="24"/>
        <v>0</v>
      </c>
      <c r="AV86" s="228"/>
      <c r="AW86" s="229"/>
      <c r="AX86" s="227">
        <f t="shared" si="25"/>
        <v>0</v>
      </c>
      <c r="AY86" s="228"/>
      <c r="AZ86" s="229"/>
      <c r="BA86" s="227">
        <f t="shared" si="26"/>
        <v>0</v>
      </c>
      <c r="BB86" s="228"/>
      <c r="BC86" s="229"/>
      <c r="BD86" s="164"/>
      <c r="BF86" s="155"/>
      <c r="BG86" s="155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33"/>
      <c r="BT86" s="133"/>
      <c r="BU86" s="133"/>
      <c r="BV86" s="133"/>
      <c r="BW86" s="133"/>
    </row>
    <row r="87" spans="1:75" s="31" customFormat="1" ht="17.25" hidden="1" customHeight="1" x14ac:dyDescent="0.2">
      <c r="A87" s="72">
        <v>70</v>
      </c>
      <c r="B87" s="234"/>
      <c r="C87" s="234"/>
      <c r="D87" s="234"/>
      <c r="E87" s="234"/>
      <c r="F87" s="234"/>
      <c r="G87" s="234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1"/>
      <c r="T87" s="232"/>
      <c r="U87" s="233"/>
      <c r="V87" s="230"/>
      <c r="W87" s="230"/>
      <c r="X87" s="230"/>
      <c r="Y87" s="181"/>
      <c r="Z87" s="231"/>
      <c r="AA87" s="232"/>
      <c r="AB87" s="233"/>
      <c r="AC87" s="227">
        <f t="shared" si="18"/>
        <v>0</v>
      </c>
      <c r="AD87" s="228"/>
      <c r="AE87" s="229"/>
      <c r="AF87" s="227">
        <f t="shared" si="19"/>
        <v>0</v>
      </c>
      <c r="AG87" s="228"/>
      <c r="AH87" s="229"/>
      <c r="AI87" s="227">
        <f t="shared" si="20"/>
        <v>0</v>
      </c>
      <c r="AJ87" s="228"/>
      <c r="AK87" s="229"/>
      <c r="AL87" s="227">
        <f t="shared" si="21"/>
        <v>0</v>
      </c>
      <c r="AM87" s="228"/>
      <c r="AN87" s="229"/>
      <c r="AO87" s="227">
        <f t="shared" si="22"/>
        <v>0</v>
      </c>
      <c r="AP87" s="228"/>
      <c r="AQ87" s="229"/>
      <c r="AR87" s="227">
        <f t="shared" si="23"/>
        <v>0</v>
      </c>
      <c r="AS87" s="228"/>
      <c r="AT87" s="229"/>
      <c r="AU87" s="227">
        <f t="shared" si="24"/>
        <v>0</v>
      </c>
      <c r="AV87" s="228"/>
      <c r="AW87" s="229"/>
      <c r="AX87" s="227">
        <f t="shared" si="25"/>
        <v>0</v>
      </c>
      <c r="AY87" s="228"/>
      <c r="AZ87" s="229"/>
      <c r="BA87" s="227">
        <f t="shared" si="26"/>
        <v>0</v>
      </c>
      <c r="BB87" s="228"/>
      <c r="BC87" s="229"/>
      <c r="BD87" s="164"/>
      <c r="BF87" s="155"/>
      <c r="BG87" s="155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33"/>
      <c r="BT87" s="133"/>
      <c r="BU87" s="133"/>
      <c r="BV87" s="133"/>
      <c r="BW87" s="133"/>
    </row>
    <row r="88" spans="1:75" s="31" customFormat="1" ht="17.25" hidden="1" customHeight="1" x14ac:dyDescent="0.2">
      <c r="A88" s="72">
        <v>71</v>
      </c>
      <c r="B88" s="234"/>
      <c r="C88" s="234"/>
      <c r="D88" s="234"/>
      <c r="E88" s="234"/>
      <c r="F88" s="234"/>
      <c r="G88" s="234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1"/>
      <c r="T88" s="232"/>
      <c r="U88" s="233"/>
      <c r="V88" s="230"/>
      <c r="W88" s="230"/>
      <c r="X88" s="230"/>
      <c r="Y88" s="181"/>
      <c r="Z88" s="231"/>
      <c r="AA88" s="232"/>
      <c r="AB88" s="233"/>
      <c r="AC88" s="227">
        <f t="shared" si="18"/>
        <v>0</v>
      </c>
      <c r="AD88" s="228"/>
      <c r="AE88" s="229"/>
      <c r="AF88" s="227">
        <f t="shared" si="19"/>
        <v>0</v>
      </c>
      <c r="AG88" s="228"/>
      <c r="AH88" s="229"/>
      <c r="AI88" s="227">
        <f t="shared" si="20"/>
        <v>0</v>
      </c>
      <c r="AJ88" s="228"/>
      <c r="AK88" s="229"/>
      <c r="AL88" s="227">
        <f t="shared" si="21"/>
        <v>0</v>
      </c>
      <c r="AM88" s="228"/>
      <c r="AN88" s="229"/>
      <c r="AO88" s="227">
        <f t="shared" si="22"/>
        <v>0</v>
      </c>
      <c r="AP88" s="228"/>
      <c r="AQ88" s="229"/>
      <c r="AR88" s="227">
        <f t="shared" si="23"/>
        <v>0</v>
      </c>
      <c r="AS88" s="228"/>
      <c r="AT88" s="229"/>
      <c r="AU88" s="227">
        <f t="shared" si="24"/>
        <v>0</v>
      </c>
      <c r="AV88" s="228"/>
      <c r="AW88" s="229"/>
      <c r="AX88" s="227">
        <f t="shared" si="25"/>
        <v>0</v>
      </c>
      <c r="AY88" s="228"/>
      <c r="AZ88" s="229"/>
      <c r="BA88" s="227">
        <f t="shared" si="26"/>
        <v>0</v>
      </c>
      <c r="BB88" s="228"/>
      <c r="BC88" s="229"/>
      <c r="BD88" s="164"/>
      <c r="BF88" s="155"/>
      <c r="BG88" s="155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33"/>
      <c r="BT88" s="133"/>
      <c r="BU88" s="133"/>
      <c r="BV88" s="133"/>
      <c r="BW88" s="133"/>
    </row>
    <row r="89" spans="1:75" s="31" customFormat="1" ht="17.25" hidden="1" customHeight="1" x14ac:dyDescent="0.2">
      <c r="A89" s="72">
        <v>72</v>
      </c>
      <c r="B89" s="234"/>
      <c r="C89" s="234"/>
      <c r="D89" s="234"/>
      <c r="E89" s="234"/>
      <c r="F89" s="234"/>
      <c r="G89" s="234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1"/>
      <c r="T89" s="232"/>
      <c r="U89" s="233"/>
      <c r="V89" s="230"/>
      <c r="W89" s="230"/>
      <c r="X89" s="230"/>
      <c r="Y89" s="181"/>
      <c r="Z89" s="231"/>
      <c r="AA89" s="232"/>
      <c r="AB89" s="233"/>
      <c r="AC89" s="227">
        <f t="shared" si="18"/>
        <v>0</v>
      </c>
      <c r="AD89" s="228"/>
      <c r="AE89" s="229"/>
      <c r="AF89" s="227">
        <f t="shared" si="19"/>
        <v>0</v>
      </c>
      <c r="AG89" s="228"/>
      <c r="AH89" s="229"/>
      <c r="AI89" s="227">
        <f t="shared" si="20"/>
        <v>0</v>
      </c>
      <c r="AJ89" s="228"/>
      <c r="AK89" s="229"/>
      <c r="AL89" s="227">
        <f t="shared" si="21"/>
        <v>0</v>
      </c>
      <c r="AM89" s="228"/>
      <c r="AN89" s="229"/>
      <c r="AO89" s="227">
        <f t="shared" si="22"/>
        <v>0</v>
      </c>
      <c r="AP89" s="228"/>
      <c r="AQ89" s="229"/>
      <c r="AR89" s="227">
        <f t="shared" si="23"/>
        <v>0</v>
      </c>
      <c r="AS89" s="228"/>
      <c r="AT89" s="229"/>
      <c r="AU89" s="227">
        <f t="shared" si="24"/>
        <v>0</v>
      </c>
      <c r="AV89" s="228"/>
      <c r="AW89" s="229"/>
      <c r="AX89" s="227">
        <f t="shared" si="25"/>
        <v>0</v>
      </c>
      <c r="AY89" s="228"/>
      <c r="AZ89" s="229"/>
      <c r="BA89" s="227">
        <f t="shared" si="26"/>
        <v>0</v>
      </c>
      <c r="BB89" s="228"/>
      <c r="BC89" s="229"/>
      <c r="BD89" s="164"/>
      <c r="BF89" s="155"/>
      <c r="BG89" s="155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33"/>
      <c r="BT89" s="133"/>
      <c r="BU89" s="133"/>
      <c r="BV89" s="133"/>
      <c r="BW89" s="133"/>
    </row>
    <row r="90" spans="1:75" s="31" customFormat="1" ht="17.25" hidden="1" customHeight="1" x14ac:dyDescent="0.2">
      <c r="A90" s="72">
        <v>73</v>
      </c>
      <c r="B90" s="234"/>
      <c r="C90" s="234"/>
      <c r="D90" s="234"/>
      <c r="E90" s="234"/>
      <c r="F90" s="234"/>
      <c r="G90" s="234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1"/>
      <c r="T90" s="232"/>
      <c r="U90" s="233"/>
      <c r="V90" s="230"/>
      <c r="W90" s="230"/>
      <c r="X90" s="230"/>
      <c r="Y90" s="181"/>
      <c r="Z90" s="231"/>
      <c r="AA90" s="232"/>
      <c r="AB90" s="233"/>
      <c r="AC90" s="227">
        <f t="shared" si="18"/>
        <v>0</v>
      </c>
      <c r="AD90" s="228"/>
      <c r="AE90" s="229"/>
      <c r="AF90" s="227">
        <f t="shared" si="19"/>
        <v>0</v>
      </c>
      <c r="AG90" s="228"/>
      <c r="AH90" s="229"/>
      <c r="AI90" s="227">
        <f t="shared" si="20"/>
        <v>0</v>
      </c>
      <c r="AJ90" s="228"/>
      <c r="AK90" s="229"/>
      <c r="AL90" s="227">
        <f t="shared" si="21"/>
        <v>0</v>
      </c>
      <c r="AM90" s="228"/>
      <c r="AN90" s="229"/>
      <c r="AO90" s="227">
        <f t="shared" si="22"/>
        <v>0</v>
      </c>
      <c r="AP90" s="228"/>
      <c r="AQ90" s="229"/>
      <c r="AR90" s="227">
        <f t="shared" si="23"/>
        <v>0</v>
      </c>
      <c r="AS90" s="228"/>
      <c r="AT90" s="229"/>
      <c r="AU90" s="227">
        <f t="shared" si="24"/>
        <v>0</v>
      </c>
      <c r="AV90" s="228"/>
      <c r="AW90" s="229"/>
      <c r="AX90" s="227">
        <f t="shared" si="25"/>
        <v>0</v>
      </c>
      <c r="AY90" s="228"/>
      <c r="AZ90" s="229"/>
      <c r="BA90" s="227">
        <f t="shared" si="26"/>
        <v>0</v>
      </c>
      <c r="BB90" s="228"/>
      <c r="BC90" s="229"/>
      <c r="BD90" s="164"/>
      <c r="BF90" s="155"/>
      <c r="BG90" s="155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33"/>
      <c r="BT90" s="133"/>
      <c r="BU90" s="133"/>
      <c r="BV90" s="133"/>
      <c r="BW90" s="133"/>
    </row>
    <row r="91" spans="1:75" s="31" customFormat="1" ht="17.25" hidden="1" customHeight="1" x14ac:dyDescent="0.2">
      <c r="A91" s="72">
        <v>74</v>
      </c>
      <c r="B91" s="234"/>
      <c r="C91" s="234"/>
      <c r="D91" s="234"/>
      <c r="E91" s="234"/>
      <c r="F91" s="234"/>
      <c r="G91" s="234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1"/>
      <c r="T91" s="232"/>
      <c r="U91" s="233"/>
      <c r="V91" s="230"/>
      <c r="W91" s="230"/>
      <c r="X91" s="230"/>
      <c r="Y91" s="181"/>
      <c r="Z91" s="231"/>
      <c r="AA91" s="232"/>
      <c r="AB91" s="233"/>
      <c r="AC91" s="227">
        <f t="shared" si="18"/>
        <v>0</v>
      </c>
      <c r="AD91" s="228"/>
      <c r="AE91" s="229"/>
      <c r="AF91" s="227">
        <f t="shared" si="19"/>
        <v>0</v>
      </c>
      <c r="AG91" s="228"/>
      <c r="AH91" s="229"/>
      <c r="AI91" s="227">
        <f t="shared" si="20"/>
        <v>0</v>
      </c>
      <c r="AJ91" s="228"/>
      <c r="AK91" s="229"/>
      <c r="AL91" s="227">
        <f t="shared" si="21"/>
        <v>0</v>
      </c>
      <c r="AM91" s="228"/>
      <c r="AN91" s="229"/>
      <c r="AO91" s="227">
        <f t="shared" si="22"/>
        <v>0</v>
      </c>
      <c r="AP91" s="228"/>
      <c r="AQ91" s="229"/>
      <c r="AR91" s="227">
        <f t="shared" si="23"/>
        <v>0</v>
      </c>
      <c r="AS91" s="228"/>
      <c r="AT91" s="229"/>
      <c r="AU91" s="227">
        <f t="shared" si="24"/>
        <v>0</v>
      </c>
      <c r="AV91" s="228"/>
      <c r="AW91" s="229"/>
      <c r="AX91" s="227">
        <f t="shared" si="25"/>
        <v>0</v>
      </c>
      <c r="AY91" s="228"/>
      <c r="AZ91" s="229"/>
      <c r="BA91" s="227">
        <f t="shared" si="26"/>
        <v>0</v>
      </c>
      <c r="BB91" s="228"/>
      <c r="BC91" s="229"/>
      <c r="BD91" s="164"/>
      <c r="BF91" s="155"/>
      <c r="BG91" s="155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33"/>
      <c r="BT91" s="133"/>
      <c r="BU91" s="133"/>
      <c r="BV91" s="133"/>
      <c r="BW91" s="133"/>
    </row>
    <row r="92" spans="1:75" s="31" customFormat="1" ht="17.25" hidden="1" customHeight="1" x14ac:dyDescent="0.2">
      <c r="A92" s="72">
        <v>75</v>
      </c>
      <c r="B92" s="234"/>
      <c r="C92" s="234"/>
      <c r="D92" s="234"/>
      <c r="E92" s="234"/>
      <c r="F92" s="234"/>
      <c r="G92" s="234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1"/>
      <c r="T92" s="232"/>
      <c r="U92" s="233"/>
      <c r="V92" s="230"/>
      <c r="W92" s="230"/>
      <c r="X92" s="230"/>
      <c r="Y92" s="181"/>
      <c r="Z92" s="231"/>
      <c r="AA92" s="232"/>
      <c r="AB92" s="233"/>
      <c r="AC92" s="227">
        <f t="shared" si="18"/>
        <v>0</v>
      </c>
      <c r="AD92" s="228"/>
      <c r="AE92" s="229"/>
      <c r="AF92" s="227">
        <f t="shared" si="19"/>
        <v>0</v>
      </c>
      <c r="AG92" s="228"/>
      <c r="AH92" s="229"/>
      <c r="AI92" s="227">
        <f t="shared" si="20"/>
        <v>0</v>
      </c>
      <c r="AJ92" s="228"/>
      <c r="AK92" s="229"/>
      <c r="AL92" s="227">
        <f t="shared" si="21"/>
        <v>0</v>
      </c>
      <c r="AM92" s="228"/>
      <c r="AN92" s="229"/>
      <c r="AO92" s="227">
        <f t="shared" si="22"/>
        <v>0</v>
      </c>
      <c r="AP92" s="228"/>
      <c r="AQ92" s="229"/>
      <c r="AR92" s="227">
        <f t="shared" si="23"/>
        <v>0</v>
      </c>
      <c r="AS92" s="228"/>
      <c r="AT92" s="229"/>
      <c r="AU92" s="227">
        <f t="shared" si="24"/>
        <v>0</v>
      </c>
      <c r="AV92" s="228"/>
      <c r="AW92" s="229"/>
      <c r="AX92" s="227">
        <f t="shared" si="25"/>
        <v>0</v>
      </c>
      <c r="AY92" s="228"/>
      <c r="AZ92" s="229"/>
      <c r="BA92" s="227">
        <f t="shared" si="26"/>
        <v>0</v>
      </c>
      <c r="BB92" s="228"/>
      <c r="BC92" s="229"/>
      <c r="BD92" s="164"/>
      <c r="BF92" s="155"/>
      <c r="BG92" s="155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33"/>
      <c r="BT92" s="133"/>
      <c r="BU92" s="133"/>
      <c r="BV92" s="133"/>
      <c r="BW92" s="133"/>
    </row>
    <row r="93" spans="1:75" s="31" customFormat="1" ht="17.25" hidden="1" customHeight="1" x14ac:dyDescent="0.2">
      <c r="A93" s="72">
        <v>76</v>
      </c>
      <c r="B93" s="234"/>
      <c r="C93" s="234"/>
      <c r="D93" s="234"/>
      <c r="E93" s="234"/>
      <c r="F93" s="234"/>
      <c r="G93" s="234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1"/>
      <c r="T93" s="232"/>
      <c r="U93" s="233"/>
      <c r="V93" s="230"/>
      <c r="W93" s="230"/>
      <c r="X93" s="230"/>
      <c r="Y93" s="181"/>
      <c r="Z93" s="231"/>
      <c r="AA93" s="232"/>
      <c r="AB93" s="233"/>
      <c r="AC93" s="227">
        <f t="shared" si="18"/>
        <v>0</v>
      </c>
      <c r="AD93" s="228"/>
      <c r="AE93" s="229"/>
      <c r="AF93" s="227">
        <f t="shared" si="19"/>
        <v>0</v>
      </c>
      <c r="AG93" s="228"/>
      <c r="AH93" s="229"/>
      <c r="AI93" s="227">
        <f t="shared" si="20"/>
        <v>0</v>
      </c>
      <c r="AJ93" s="228"/>
      <c r="AK93" s="229"/>
      <c r="AL93" s="227">
        <f t="shared" si="21"/>
        <v>0</v>
      </c>
      <c r="AM93" s="228"/>
      <c r="AN93" s="229"/>
      <c r="AO93" s="227">
        <f t="shared" si="22"/>
        <v>0</v>
      </c>
      <c r="AP93" s="228"/>
      <c r="AQ93" s="229"/>
      <c r="AR93" s="227">
        <f t="shared" si="23"/>
        <v>0</v>
      </c>
      <c r="AS93" s="228"/>
      <c r="AT93" s="229"/>
      <c r="AU93" s="227">
        <f t="shared" si="24"/>
        <v>0</v>
      </c>
      <c r="AV93" s="228"/>
      <c r="AW93" s="229"/>
      <c r="AX93" s="227">
        <f t="shared" si="25"/>
        <v>0</v>
      </c>
      <c r="AY93" s="228"/>
      <c r="AZ93" s="229"/>
      <c r="BA93" s="227">
        <f t="shared" si="26"/>
        <v>0</v>
      </c>
      <c r="BB93" s="228"/>
      <c r="BC93" s="229"/>
      <c r="BD93" s="164"/>
      <c r="BF93" s="155"/>
      <c r="BG93" s="155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33"/>
      <c r="BT93" s="133"/>
      <c r="BU93" s="133"/>
      <c r="BV93" s="133"/>
      <c r="BW93" s="133"/>
    </row>
    <row r="94" spans="1:75" s="31" customFormat="1" ht="17.25" hidden="1" customHeight="1" x14ac:dyDescent="0.2">
      <c r="A94" s="72">
        <v>77</v>
      </c>
      <c r="B94" s="234"/>
      <c r="C94" s="234"/>
      <c r="D94" s="234"/>
      <c r="E94" s="234"/>
      <c r="F94" s="234"/>
      <c r="G94" s="234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1"/>
      <c r="T94" s="232"/>
      <c r="U94" s="233"/>
      <c r="V94" s="230"/>
      <c r="W94" s="230"/>
      <c r="X94" s="230"/>
      <c r="Y94" s="181"/>
      <c r="Z94" s="231"/>
      <c r="AA94" s="232"/>
      <c r="AB94" s="233"/>
      <c r="AC94" s="227">
        <f t="shared" si="18"/>
        <v>0</v>
      </c>
      <c r="AD94" s="228"/>
      <c r="AE94" s="229"/>
      <c r="AF94" s="227">
        <f t="shared" si="19"/>
        <v>0</v>
      </c>
      <c r="AG94" s="228"/>
      <c r="AH94" s="229"/>
      <c r="AI94" s="227">
        <f t="shared" si="20"/>
        <v>0</v>
      </c>
      <c r="AJ94" s="228"/>
      <c r="AK94" s="229"/>
      <c r="AL94" s="227">
        <f t="shared" si="21"/>
        <v>0</v>
      </c>
      <c r="AM94" s="228"/>
      <c r="AN94" s="229"/>
      <c r="AO94" s="227">
        <f t="shared" si="22"/>
        <v>0</v>
      </c>
      <c r="AP94" s="228"/>
      <c r="AQ94" s="229"/>
      <c r="AR94" s="227">
        <f t="shared" si="23"/>
        <v>0</v>
      </c>
      <c r="AS94" s="228"/>
      <c r="AT94" s="229"/>
      <c r="AU94" s="227">
        <f t="shared" si="24"/>
        <v>0</v>
      </c>
      <c r="AV94" s="228"/>
      <c r="AW94" s="229"/>
      <c r="AX94" s="227">
        <f t="shared" si="25"/>
        <v>0</v>
      </c>
      <c r="AY94" s="228"/>
      <c r="AZ94" s="229"/>
      <c r="BA94" s="227">
        <f t="shared" si="26"/>
        <v>0</v>
      </c>
      <c r="BB94" s="228"/>
      <c r="BC94" s="229"/>
      <c r="BD94" s="164"/>
      <c r="BF94" s="155"/>
      <c r="BG94" s="155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33"/>
      <c r="BT94" s="133"/>
      <c r="BU94" s="133"/>
      <c r="BV94" s="133"/>
      <c r="BW94" s="133"/>
    </row>
    <row r="95" spans="1:75" s="31" customFormat="1" ht="17.25" hidden="1" customHeight="1" x14ac:dyDescent="0.2">
      <c r="A95" s="72">
        <v>78</v>
      </c>
      <c r="B95" s="234"/>
      <c r="C95" s="234"/>
      <c r="D95" s="234"/>
      <c r="E95" s="234"/>
      <c r="F95" s="234"/>
      <c r="G95" s="234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1"/>
      <c r="T95" s="232"/>
      <c r="U95" s="233"/>
      <c r="V95" s="230"/>
      <c r="W95" s="230"/>
      <c r="X95" s="230"/>
      <c r="Y95" s="181"/>
      <c r="Z95" s="231"/>
      <c r="AA95" s="232"/>
      <c r="AB95" s="233"/>
      <c r="AC95" s="227">
        <f t="shared" si="18"/>
        <v>0</v>
      </c>
      <c r="AD95" s="228"/>
      <c r="AE95" s="229"/>
      <c r="AF95" s="227">
        <f t="shared" si="19"/>
        <v>0</v>
      </c>
      <c r="AG95" s="228"/>
      <c r="AH95" s="229"/>
      <c r="AI95" s="227">
        <f t="shared" si="20"/>
        <v>0</v>
      </c>
      <c r="AJ95" s="228"/>
      <c r="AK95" s="229"/>
      <c r="AL95" s="227">
        <f t="shared" si="21"/>
        <v>0</v>
      </c>
      <c r="AM95" s="228"/>
      <c r="AN95" s="229"/>
      <c r="AO95" s="227">
        <f t="shared" si="22"/>
        <v>0</v>
      </c>
      <c r="AP95" s="228"/>
      <c r="AQ95" s="229"/>
      <c r="AR95" s="227">
        <f t="shared" si="23"/>
        <v>0</v>
      </c>
      <c r="AS95" s="228"/>
      <c r="AT95" s="229"/>
      <c r="AU95" s="227">
        <f t="shared" si="24"/>
        <v>0</v>
      </c>
      <c r="AV95" s="228"/>
      <c r="AW95" s="229"/>
      <c r="AX95" s="227">
        <f t="shared" si="25"/>
        <v>0</v>
      </c>
      <c r="AY95" s="228"/>
      <c r="AZ95" s="229"/>
      <c r="BA95" s="227">
        <f t="shared" si="26"/>
        <v>0</v>
      </c>
      <c r="BB95" s="228"/>
      <c r="BC95" s="229"/>
      <c r="BD95" s="164"/>
      <c r="BF95" s="155"/>
      <c r="BG95" s="155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33"/>
      <c r="BT95" s="133"/>
      <c r="BU95" s="133"/>
      <c r="BV95" s="133"/>
      <c r="BW95" s="133"/>
    </row>
    <row r="96" spans="1:75" s="31" customFormat="1" ht="17.25" hidden="1" customHeight="1" x14ac:dyDescent="0.2">
      <c r="A96" s="72">
        <v>79</v>
      </c>
      <c r="B96" s="234"/>
      <c r="C96" s="234"/>
      <c r="D96" s="234"/>
      <c r="E96" s="234"/>
      <c r="F96" s="234"/>
      <c r="G96" s="234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1"/>
      <c r="T96" s="232"/>
      <c r="U96" s="233"/>
      <c r="V96" s="230"/>
      <c r="W96" s="230"/>
      <c r="X96" s="230"/>
      <c r="Y96" s="181"/>
      <c r="Z96" s="231"/>
      <c r="AA96" s="232"/>
      <c r="AB96" s="233"/>
      <c r="AC96" s="227">
        <f t="shared" si="18"/>
        <v>0</v>
      </c>
      <c r="AD96" s="228"/>
      <c r="AE96" s="229"/>
      <c r="AF96" s="227">
        <f t="shared" si="19"/>
        <v>0</v>
      </c>
      <c r="AG96" s="228"/>
      <c r="AH96" s="229"/>
      <c r="AI96" s="227">
        <f t="shared" si="20"/>
        <v>0</v>
      </c>
      <c r="AJ96" s="228"/>
      <c r="AK96" s="229"/>
      <c r="AL96" s="227">
        <f t="shared" si="21"/>
        <v>0</v>
      </c>
      <c r="AM96" s="228"/>
      <c r="AN96" s="229"/>
      <c r="AO96" s="227">
        <f t="shared" si="22"/>
        <v>0</v>
      </c>
      <c r="AP96" s="228"/>
      <c r="AQ96" s="229"/>
      <c r="AR96" s="227">
        <f t="shared" si="23"/>
        <v>0</v>
      </c>
      <c r="AS96" s="228"/>
      <c r="AT96" s="229"/>
      <c r="AU96" s="227">
        <f t="shared" si="24"/>
        <v>0</v>
      </c>
      <c r="AV96" s="228"/>
      <c r="AW96" s="229"/>
      <c r="AX96" s="227">
        <f t="shared" si="25"/>
        <v>0</v>
      </c>
      <c r="AY96" s="228"/>
      <c r="AZ96" s="229"/>
      <c r="BA96" s="227">
        <f t="shared" si="26"/>
        <v>0</v>
      </c>
      <c r="BB96" s="228"/>
      <c r="BC96" s="229"/>
      <c r="BD96" s="164"/>
      <c r="BF96" s="155"/>
      <c r="BG96" s="155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33"/>
      <c r="BT96" s="133"/>
      <c r="BU96" s="133"/>
      <c r="BV96" s="133"/>
      <c r="BW96" s="133"/>
    </row>
    <row r="97" spans="1:75" s="31" customFormat="1" ht="17.25" hidden="1" customHeight="1" x14ac:dyDescent="0.2">
      <c r="A97" s="72">
        <v>80</v>
      </c>
      <c r="B97" s="234"/>
      <c r="C97" s="234"/>
      <c r="D97" s="234"/>
      <c r="E97" s="234"/>
      <c r="F97" s="234"/>
      <c r="G97" s="234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1"/>
      <c r="T97" s="232"/>
      <c r="U97" s="233"/>
      <c r="V97" s="230"/>
      <c r="W97" s="230"/>
      <c r="X97" s="230"/>
      <c r="Y97" s="181"/>
      <c r="Z97" s="231"/>
      <c r="AA97" s="232"/>
      <c r="AB97" s="233"/>
      <c r="AC97" s="227">
        <f t="shared" si="18"/>
        <v>0</v>
      </c>
      <c r="AD97" s="228"/>
      <c r="AE97" s="229"/>
      <c r="AF97" s="227">
        <f t="shared" si="19"/>
        <v>0</v>
      </c>
      <c r="AG97" s="228"/>
      <c r="AH97" s="229"/>
      <c r="AI97" s="227">
        <f t="shared" si="20"/>
        <v>0</v>
      </c>
      <c r="AJ97" s="228"/>
      <c r="AK97" s="229"/>
      <c r="AL97" s="227">
        <f t="shared" si="21"/>
        <v>0</v>
      </c>
      <c r="AM97" s="228"/>
      <c r="AN97" s="229"/>
      <c r="AO97" s="227">
        <f t="shared" si="22"/>
        <v>0</v>
      </c>
      <c r="AP97" s="228"/>
      <c r="AQ97" s="229"/>
      <c r="AR97" s="227">
        <f t="shared" si="23"/>
        <v>0</v>
      </c>
      <c r="AS97" s="228"/>
      <c r="AT97" s="229"/>
      <c r="AU97" s="227">
        <f t="shared" si="24"/>
        <v>0</v>
      </c>
      <c r="AV97" s="228"/>
      <c r="AW97" s="229"/>
      <c r="AX97" s="227">
        <f t="shared" si="25"/>
        <v>0</v>
      </c>
      <c r="AY97" s="228"/>
      <c r="AZ97" s="229"/>
      <c r="BA97" s="227">
        <f t="shared" si="26"/>
        <v>0</v>
      </c>
      <c r="BB97" s="228"/>
      <c r="BC97" s="229"/>
      <c r="BD97" s="164"/>
      <c r="BF97" s="155"/>
      <c r="BG97" s="155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33"/>
      <c r="BT97" s="133"/>
      <c r="BU97" s="133"/>
      <c r="BV97" s="133"/>
      <c r="BW97" s="133"/>
    </row>
    <row r="98" spans="1:75" s="31" customFormat="1" ht="17.25" hidden="1" customHeight="1" x14ac:dyDescent="0.2">
      <c r="A98" s="72">
        <v>81</v>
      </c>
      <c r="B98" s="234"/>
      <c r="C98" s="234"/>
      <c r="D98" s="234"/>
      <c r="E98" s="234"/>
      <c r="F98" s="234"/>
      <c r="G98" s="234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1"/>
      <c r="T98" s="232"/>
      <c r="U98" s="233"/>
      <c r="V98" s="230"/>
      <c r="W98" s="230"/>
      <c r="X98" s="230"/>
      <c r="Y98" s="181"/>
      <c r="Z98" s="231"/>
      <c r="AA98" s="232"/>
      <c r="AB98" s="233"/>
      <c r="AC98" s="227">
        <f t="shared" si="18"/>
        <v>0</v>
      </c>
      <c r="AD98" s="228"/>
      <c r="AE98" s="229"/>
      <c r="AF98" s="227">
        <f t="shared" si="19"/>
        <v>0</v>
      </c>
      <c r="AG98" s="228"/>
      <c r="AH98" s="229"/>
      <c r="AI98" s="227">
        <f t="shared" si="20"/>
        <v>0</v>
      </c>
      <c r="AJ98" s="228"/>
      <c r="AK98" s="229"/>
      <c r="AL98" s="227">
        <f t="shared" si="21"/>
        <v>0</v>
      </c>
      <c r="AM98" s="228"/>
      <c r="AN98" s="229"/>
      <c r="AO98" s="227">
        <f t="shared" si="22"/>
        <v>0</v>
      </c>
      <c r="AP98" s="228"/>
      <c r="AQ98" s="229"/>
      <c r="AR98" s="227">
        <f t="shared" si="23"/>
        <v>0</v>
      </c>
      <c r="AS98" s="228"/>
      <c r="AT98" s="229"/>
      <c r="AU98" s="227">
        <f t="shared" si="24"/>
        <v>0</v>
      </c>
      <c r="AV98" s="228"/>
      <c r="AW98" s="229"/>
      <c r="AX98" s="227">
        <f t="shared" si="25"/>
        <v>0</v>
      </c>
      <c r="AY98" s="228"/>
      <c r="AZ98" s="229"/>
      <c r="BA98" s="227">
        <f t="shared" si="26"/>
        <v>0</v>
      </c>
      <c r="BB98" s="228"/>
      <c r="BC98" s="229"/>
      <c r="BD98" s="164"/>
      <c r="BF98" s="155"/>
      <c r="BG98" s="155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33"/>
      <c r="BT98" s="133"/>
      <c r="BU98" s="133"/>
      <c r="BV98" s="133"/>
      <c r="BW98" s="133"/>
    </row>
    <row r="99" spans="1:75" s="31" customFormat="1" ht="17.25" hidden="1" customHeight="1" x14ac:dyDescent="0.2">
      <c r="A99" s="72">
        <v>82</v>
      </c>
      <c r="B99" s="234"/>
      <c r="C99" s="234"/>
      <c r="D99" s="234"/>
      <c r="E99" s="234"/>
      <c r="F99" s="234"/>
      <c r="G99" s="234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1"/>
      <c r="T99" s="232"/>
      <c r="U99" s="233"/>
      <c r="V99" s="230"/>
      <c r="W99" s="230"/>
      <c r="X99" s="230"/>
      <c r="Y99" s="181"/>
      <c r="Z99" s="231"/>
      <c r="AA99" s="232"/>
      <c r="AB99" s="233"/>
      <c r="AC99" s="227">
        <f t="shared" si="18"/>
        <v>0</v>
      </c>
      <c r="AD99" s="228"/>
      <c r="AE99" s="229"/>
      <c r="AF99" s="227">
        <f t="shared" si="19"/>
        <v>0</v>
      </c>
      <c r="AG99" s="228"/>
      <c r="AH99" s="229"/>
      <c r="AI99" s="227">
        <f t="shared" si="20"/>
        <v>0</v>
      </c>
      <c r="AJ99" s="228"/>
      <c r="AK99" s="229"/>
      <c r="AL99" s="227">
        <f t="shared" si="21"/>
        <v>0</v>
      </c>
      <c r="AM99" s="228"/>
      <c r="AN99" s="229"/>
      <c r="AO99" s="227">
        <f t="shared" si="22"/>
        <v>0</v>
      </c>
      <c r="AP99" s="228"/>
      <c r="AQ99" s="229"/>
      <c r="AR99" s="227">
        <f t="shared" si="23"/>
        <v>0</v>
      </c>
      <c r="AS99" s="228"/>
      <c r="AT99" s="229"/>
      <c r="AU99" s="227">
        <f t="shared" si="24"/>
        <v>0</v>
      </c>
      <c r="AV99" s="228"/>
      <c r="AW99" s="229"/>
      <c r="AX99" s="227">
        <f t="shared" si="25"/>
        <v>0</v>
      </c>
      <c r="AY99" s="228"/>
      <c r="AZ99" s="229"/>
      <c r="BA99" s="227">
        <f t="shared" si="26"/>
        <v>0</v>
      </c>
      <c r="BB99" s="228"/>
      <c r="BC99" s="229"/>
      <c r="BD99" s="164"/>
      <c r="BF99" s="155"/>
      <c r="BG99" s="155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33"/>
      <c r="BT99" s="133"/>
      <c r="BU99" s="133"/>
      <c r="BV99" s="133"/>
      <c r="BW99" s="133"/>
    </row>
    <row r="100" spans="1:75" s="31" customFormat="1" ht="17.25" hidden="1" customHeight="1" x14ac:dyDescent="0.2">
      <c r="A100" s="72">
        <v>83</v>
      </c>
      <c r="B100" s="234"/>
      <c r="C100" s="234"/>
      <c r="D100" s="234"/>
      <c r="E100" s="234"/>
      <c r="F100" s="234"/>
      <c r="G100" s="234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1"/>
      <c r="T100" s="232"/>
      <c r="U100" s="233"/>
      <c r="V100" s="230"/>
      <c r="W100" s="230"/>
      <c r="X100" s="230"/>
      <c r="Y100" s="181"/>
      <c r="Z100" s="231"/>
      <c r="AA100" s="232"/>
      <c r="AB100" s="233"/>
      <c r="AC100" s="227">
        <f t="shared" si="18"/>
        <v>0</v>
      </c>
      <c r="AD100" s="228"/>
      <c r="AE100" s="229"/>
      <c r="AF100" s="227">
        <f t="shared" si="19"/>
        <v>0</v>
      </c>
      <c r="AG100" s="228"/>
      <c r="AH100" s="229"/>
      <c r="AI100" s="227">
        <f t="shared" si="20"/>
        <v>0</v>
      </c>
      <c r="AJ100" s="228"/>
      <c r="AK100" s="229"/>
      <c r="AL100" s="227">
        <f t="shared" si="21"/>
        <v>0</v>
      </c>
      <c r="AM100" s="228"/>
      <c r="AN100" s="229"/>
      <c r="AO100" s="227">
        <f t="shared" si="22"/>
        <v>0</v>
      </c>
      <c r="AP100" s="228"/>
      <c r="AQ100" s="229"/>
      <c r="AR100" s="227">
        <f t="shared" si="23"/>
        <v>0</v>
      </c>
      <c r="AS100" s="228"/>
      <c r="AT100" s="229"/>
      <c r="AU100" s="227">
        <f t="shared" si="24"/>
        <v>0</v>
      </c>
      <c r="AV100" s="228"/>
      <c r="AW100" s="229"/>
      <c r="AX100" s="227">
        <f t="shared" si="25"/>
        <v>0</v>
      </c>
      <c r="AY100" s="228"/>
      <c r="AZ100" s="229"/>
      <c r="BA100" s="227">
        <f t="shared" si="26"/>
        <v>0</v>
      </c>
      <c r="BB100" s="228"/>
      <c r="BC100" s="229"/>
      <c r="BD100" s="164"/>
      <c r="BF100" s="155"/>
      <c r="BG100" s="155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33"/>
      <c r="BT100" s="133"/>
      <c r="BU100" s="133"/>
      <c r="BV100" s="133"/>
      <c r="BW100" s="133"/>
    </row>
    <row r="101" spans="1:75" s="31" customFormat="1" ht="17.25" hidden="1" customHeight="1" x14ac:dyDescent="0.2">
      <c r="A101" s="72">
        <v>84</v>
      </c>
      <c r="B101" s="234"/>
      <c r="C101" s="234"/>
      <c r="D101" s="234"/>
      <c r="E101" s="234"/>
      <c r="F101" s="234"/>
      <c r="G101" s="234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1"/>
      <c r="T101" s="232"/>
      <c r="U101" s="233"/>
      <c r="V101" s="230"/>
      <c r="W101" s="230"/>
      <c r="X101" s="230"/>
      <c r="Y101" s="181"/>
      <c r="Z101" s="231"/>
      <c r="AA101" s="232"/>
      <c r="AB101" s="233"/>
      <c r="AC101" s="227">
        <f t="shared" si="18"/>
        <v>0</v>
      </c>
      <c r="AD101" s="228"/>
      <c r="AE101" s="229"/>
      <c r="AF101" s="227">
        <f t="shared" si="19"/>
        <v>0</v>
      </c>
      <c r="AG101" s="228"/>
      <c r="AH101" s="229"/>
      <c r="AI101" s="227">
        <f t="shared" si="20"/>
        <v>0</v>
      </c>
      <c r="AJ101" s="228"/>
      <c r="AK101" s="229"/>
      <c r="AL101" s="227">
        <f t="shared" si="21"/>
        <v>0</v>
      </c>
      <c r="AM101" s="228"/>
      <c r="AN101" s="229"/>
      <c r="AO101" s="227">
        <f t="shared" si="22"/>
        <v>0</v>
      </c>
      <c r="AP101" s="228"/>
      <c r="AQ101" s="229"/>
      <c r="AR101" s="227">
        <f t="shared" si="23"/>
        <v>0</v>
      </c>
      <c r="AS101" s="228"/>
      <c r="AT101" s="229"/>
      <c r="AU101" s="227">
        <f t="shared" si="24"/>
        <v>0</v>
      </c>
      <c r="AV101" s="228"/>
      <c r="AW101" s="229"/>
      <c r="AX101" s="227">
        <f t="shared" si="25"/>
        <v>0</v>
      </c>
      <c r="AY101" s="228"/>
      <c r="AZ101" s="229"/>
      <c r="BA101" s="227">
        <f t="shared" si="26"/>
        <v>0</v>
      </c>
      <c r="BB101" s="228"/>
      <c r="BC101" s="229"/>
      <c r="BD101" s="164"/>
      <c r="BF101" s="155"/>
      <c r="BG101" s="155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33"/>
      <c r="BT101" s="133"/>
      <c r="BU101" s="133"/>
      <c r="BV101" s="133"/>
      <c r="BW101" s="133"/>
    </row>
    <row r="102" spans="1:75" s="31" customFormat="1" ht="17.25" hidden="1" customHeight="1" x14ac:dyDescent="0.2">
      <c r="A102" s="72">
        <v>85</v>
      </c>
      <c r="B102" s="234"/>
      <c r="C102" s="234"/>
      <c r="D102" s="234"/>
      <c r="E102" s="234"/>
      <c r="F102" s="234"/>
      <c r="G102" s="234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1"/>
      <c r="T102" s="232"/>
      <c r="U102" s="233"/>
      <c r="V102" s="230"/>
      <c r="W102" s="230"/>
      <c r="X102" s="230"/>
      <c r="Y102" s="181"/>
      <c r="Z102" s="231"/>
      <c r="AA102" s="232"/>
      <c r="AB102" s="233"/>
      <c r="AC102" s="227">
        <f t="shared" si="18"/>
        <v>0</v>
      </c>
      <c r="AD102" s="228"/>
      <c r="AE102" s="229"/>
      <c r="AF102" s="227">
        <f t="shared" si="19"/>
        <v>0</v>
      </c>
      <c r="AG102" s="228"/>
      <c r="AH102" s="229"/>
      <c r="AI102" s="227">
        <f t="shared" si="20"/>
        <v>0</v>
      </c>
      <c r="AJ102" s="228"/>
      <c r="AK102" s="229"/>
      <c r="AL102" s="227">
        <f t="shared" si="21"/>
        <v>0</v>
      </c>
      <c r="AM102" s="228"/>
      <c r="AN102" s="229"/>
      <c r="AO102" s="227">
        <f t="shared" si="22"/>
        <v>0</v>
      </c>
      <c r="AP102" s="228"/>
      <c r="AQ102" s="229"/>
      <c r="AR102" s="227">
        <f t="shared" si="23"/>
        <v>0</v>
      </c>
      <c r="AS102" s="228"/>
      <c r="AT102" s="229"/>
      <c r="AU102" s="227">
        <f t="shared" si="24"/>
        <v>0</v>
      </c>
      <c r="AV102" s="228"/>
      <c r="AW102" s="229"/>
      <c r="AX102" s="227">
        <f t="shared" si="25"/>
        <v>0</v>
      </c>
      <c r="AY102" s="228"/>
      <c r="AZ102" s="229"/>
      <c r="BA102" s="227">
        <f t="shared" si="26"/>
        <v>0</v>
      </c>
      <c r="BB102" s="228"/>
      <c r="BC102" s="229"/>
      <c r="BD102" s="164"/>
      <c r="BF102" s="155"/>
      <c r="BG102" s="155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33"/>
      <c r="BT102" s="133"/>
      <c r="BU102" s="133"/>
      <c r="BV102" s="133"/>
      <c r="BW102" s="133"/>
    </row>
    <row r="103" spans="1:75" s="31" customFormat="1" ht="17.25" hidden="1" customHeight="1" x14ac:dyDescent="0.2">
      <c r="A103" s="72">
        <v>86</v>
      </c>
      <c r="B103" s="234"/>
      <c r="C103" s="234"/>
      <c r="D103" s="234"/>
      <c r="E103" s="234"/>
      <c r="F103" s="234"/>
      <c r="G103" s="234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1"/>
      <c r="T103" s="232"/>
      <c r="U103" s="233"/>
      <c r="V103" s="230"/>
      <c r="W103" s="230"/>
      <c r="X103" s="230"/>
      <c r="Y103" s="181"/>
      <c r="Z103" s="231"/>
      <c r="AA103" s="232"/>
      <c r="AB103" s="233"/>
      <c r="AC103" s="227">
        <f t="shared" si="18"/>
        <v>0</v>
      </c>
      <c r="AD103" s="228"/>
      <c r="AE103" s="229"/>
      <c r="AF103" s="227">
        <f t="shared" si="19"/>
        <v>0</v>
      </c>
      <c r="AG103" s="228"/>
      <c r="AH103" s="229"/>
      <c r="AI103" s="227">
        <f t="shared" si="20"/>
        <v>0</v>
      </c>
      <c r="AJ103" s="228"/>
      <c r="AK103" s="229"/>
      <c r="AL103" s="227">
        <f t="shared" si="21"/>
        <v>0</v>
      </c>
      <c r="AM103" s="228"/>
      <c r="AN103" s="229"/>
      <c r="AO103" s="227">
        <f t="shared" si="22"/>
        <v>0</v>
      </c>
      <c r="AP103" s="228"/>
      <c r="AQ103" s="229"/>
      <c r="AR103" s="227">
        <f t="shared" si="23"/>
        <v>0</v>
      </c>
      <c r="AS103" s="228"/>
      <c r="AT103" s="229"/>
      <c r="AU103" s="227">
        <f t="shared" si="24"/>
        <v>0</v>
      </c>
      <c r="AV103" s="228"/>
      <c r="AW103" s="229"/>
      <c r="AX103" s="227">
        <f t="shared" si="25"/>
        <v>0</v>
      </c>
      <c r="AY103" s="228"/>
      <c r="AZ103" s="229"/>
      <c r="BA103" s="227">
        <f t="shared" si="26"/>
        <v>0</v>
      </c>
      <c r="BB103" s="228"/>
      <c r="BC103" s="229"/>
      <c r="BD103" s="164"/>
      <c r="BF103" s="155"/>
      <c r="BG103" s="155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33"/>
      <c r="BT103" s="133"/>
      <c r="BU103" s="133"/>
      <c r="BV103" s="133"/>
      <c r="BW103" s="133"/>
    </row>
    <row r="104" spans="1:75" s="31" customFormat="1" ht="17.25" hidden="1" customHeight="1" x14ac:dyDescent="0.2">
      <c r="A104" s="72">
        <v>87</v>
      </c>
      <c r="B104" s="234"/>
      <c r="C104" s="234"/>
      <c r="D104" s="234"/>
      <c r="E104" s="234"/>
      <c r="F104" s="234"/>
      <c r="G104" s="234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1"/>
      <c r="T104" s="232"/>
      <c r="U104" s="233"/>
      <c r="V104" s="230"/>
      <c r="W104" s="230"/>
      <c r="X104" s="230"/>
      <c r="Y104" s="181"/>
      <c r="Z104" s="231"/>
      <c r="AA104" s="232"/>
      <c r="AB104" s="233"/>
      <c r="AC104" s="227">
        <f t="shared" si="18"/>
        <v>0</v>
      </c>
      <c r="AD104" s="228"/>
      <c r="AE104" s="229"/>
      <c r="AF104" s="227">
        <f t="shared" si="19"/>
        <v>0</v>
      </c>
      <c r="AG104" s="228"/>
      <c r="AH104" s="229"/>
      <c r="AI104" s="227">
        <f t="shared" si="20"/>
        <v>0</v>
      </c>
      <c r="AJ104" s="228"/>
      <c r="AK104" s="229"/>
      <c r="AL104" s="227">
        <f t="shared" si="21"/>
        <v>0</v>
      </c>
      <c r="AM104" s="228"/>
      <c r="AN104" s="229"/>
      <c r="AO104" s="227">
        <f t="shared" si="22"/>
        <v>0</v>
      </c>
      <c r="AP104" s="228"/>
      <c r="AQ104" s="229"/>
      <c r="AR104" s="227">
        <f t="shared" si="23"/>
        <v>0</v>
      </c>
      <c r="AS104" s="228"/>
      <c r="AT104" s="229"/>
      <c r="AU104" s="227">
        <f t="shared" si="24"/>
        <v>0</v>
      </c>
      <c r="AV104" s="228"/>
      <c r="AW104" s="229"/>
      <c r="AX104" s="227">
        <f t="shared" si="25"/>
        <v>0</v>
      </c>
      <c r="AY104" s="228"/>
      <c r="AZ104" s="229"/>
      <c r="BA104" s="227">
        <f t="shared" si="26"/>
        <v>0</v>
      </c>
      <c r="BB104" s="228"/>
      <c r="BC104" s="229"/>
      <c r="BD104" s="164"/>
      <c r="BF104" s="155"/>
      <c r="BG104" s="155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33"/>
      <c r="BT104" s="133"/>
      <c r="BU104" s="133"/>
      <c r="BV104" s="133"/>
      <c r="BW104" s="133"/>
    </row>
    <row r="105" spans="1:75" s="31" customFormat="1" ht="17.25" hidden="1" customHeight="1" x14ac:dyDescent="0.2">
      <c r="A105" s="72">
        <v>88</v>
      </c>
      <c r="B105" s="234"/>
      <c r="C105" s="234"/>
      <c r="D105" s="234"/>
      <c r="E105" s="234"/>
      <c r="F105" s="234"/>
      <c r="G105" s="234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1"/>
      <c r="T105" s="232"/>
      <c r="U105" s="233"/>
      <c r="V105" s="230"/>
      <c r="W105" s="230"/>
      <c r="X105" s="230"/>
      <c r="Y105" s="181"/>
      <c r="Z105" s="231"/>
      <c r="AA105" s="232"/>
      <c r="AB105" s="233"/>
      <c r="AC105" s="227">
        <f t="shared" si="18"/>
        <v>0</v>
      </c>
      <c r="AD105" s="228"/>
      <c r="AE105" s="229"/>
      <c r="AF105" s="227">
        <f t="shared" si="19"/>
        <v>0</v>
      </c>
      <c r="AG105" s="228"/>
      <c r="AH105" s="229"/>
      <c r="AI105" s="227">
        <f t="shared" si="20"/>
        <v>0</v>
      </c>
      <c r="AJ105" s="228"/>
      <c r="AK105" s="229"/>
      <c r="AL105" s="227">
        <f t="shared" si="21"/>
        <v>0</v>
      </c>
      <c r="AM105" s="228"/>
      <c r="AN105" s="229"/>
      <c r="AO105" s="227">
        <f t="shared" si="22"/>
        <v>0</v>
      </c>
      <c r="AP105" s="228"/>
      <c r="AQ105" s="229"/>
      <c r="AR105" s="227">
        <f t="shared" si="23"/>
        <v>0</v>
      </c>
      <c r="AS105" s="228"/>
      <c r="AT105" s="229"/>
      <c r="AU105" s="227">
        <f t="shared" si="24"/>
        <v>0</v>
      </c>
      <c r="AV105" s="228"/>
      <c r="AW105" s="229"/>
      <c r="AX105" s="227">
        <f t="shared" si="25"/>
        <v>0</v>
      </c>
      <c r="AY105" s="228"/>
      <c r="AZ105" s="229"/>
      <c r="BA105" s="227">
        <f t="shared" si="26"/>
        <v>0</v>
      </c>
      <c r="BB105" s="228"/>
      <c r="BC105" s="229"/>
      <c r="BD105" s="164"/>
      <c r="BF105" s="155"/>
      <c r="BG105" s="155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33"/>
      <c r="BT105" s="133"/>
      <c r="BU105" s="133"/>
      <c r="BV105" s="133"/>
      <c r="BW105" s="133"/>
    </row>
    <row r="106" spans="1:75" s="31" customFormat="1" ht="17.25" hidden="1" customHeight="1" x14ac:dyDescent="0.2">
      <c r="A106" s="72">
        <v>89</v>
      </c>
      <c r="B106" s="234"/>
      <c r="C106" s="234"/>
      <c r="D106" s="234"/>
      <c r="E106" s="234"/>
      <c r="F106" s="234"/>
      <c r="G106" s="234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1"/>
      <c r="T106" s="232"/>
      <c r="U106" s="233"/>
      <c r="V106" s="230"/>
      <c r="W106" s="230"/>
      <c r="X106" s="230"/>
      <c r="Y106" s="181"/>
      <c r="Z106" s="231"/>
      <c r="AA106" s="232"/>
      <c r="AB106" s="233"/>
      <c r="AC106" s="227">
        <f t="shared" si="18"/>
        <v>0</v>
      </c>
      <c r="AD106" s="228"/>
      <c r="AE106" s="229"/>
      <c r="AF106" s="227">
        <f t="shared" si="19"/>
        <v>0</v>
      </c>
      <c r="AG106" s="228"/>
      <c r="AH106" s="229"/>
      <c r="AI106" s="227">
        <f t="shared" si="20"/>
        <v>0</v>
      </c>
      <c r="AJ106" s="228"/>
      <c r="AK106" s="229"/>
      <c r="AL106" s="227">
        <f t="shared" si="21"/>
        <v>0</v>
      </c>
      <c r="AM106" s="228"/>
      <c r="AN106" s="229"/>
      <c r="AO106" s="227">
        <f t="shared" si="22"/>
        <v>0</v>
      </c>
      <c r="AP106" s="228"/>
      <c r="AQ106" s="229"/>
      <c r="AR106" s="227">
        <f t="shared" si="23"/>
        <v>0</v>
      </c>
      <c r="AS106" s="228"/>
      <c r="AT106" s="229"/>
      <c r="AU106" s="227">
        <f t="shared" si="24"/>
        <v>0</v>
      </c>
      <c r="AV106" s="228"/>
      <c r="AW106" s="229"/>
      <c r="AX106" s="227">
        <f t="shared" si="25"/>
        <v>0</v>
      </c>
      <c r="AY106" s="228"/>
      <c r="AZ106" s="229"/>
      <c r="BA106" s="227">
        <f t="shared" si="26"/>
        <v>0</v>
      </c>
      <c r="BB106" s="228"/>
      <c r="BC106" s="229"/>
      <c r="BD106" s="164"/>
      <c r="BF106" s="155"/>
      <c r="BG106" s="155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33"/>
      <c r="BT106" s="133"/>
      <c r="BU106" s="133"/>
      <c r="BV106" s="133"/>
      <c r="BW106" s="133"/>
    </row>
    <row r="107" spans="1:75" s="31" customFormat="1" ht="17.25" hidden="1" customHeight="1" x14ac:dyDescent="0.2">
      <c r="A107" s="72">
        <v>90</v>
      </c>
      <c r="B107" s="234"/>
      <c r="C107" s="234"/>
      <c r="D107" s="234"/>
      <c r="E107" s="234"/>
      <c r="F107" s="234"/>
      <c r="G107" s="234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1"/>
      <c r="T107" s="232"/>
      <c r="U107" s="233"/>
      <c r="V107" s="230"/>
      <c r="W107" s="230"/>
      <c r="X107" s="230"/>
      <c r="Y107" s="181"/>
      <c r="Z107" s="231"/>
      <c r="AA107" s="232"/>
      <c r="AB107" s="233"/>
      <c r="AC107" s="227">
        <f t="shared" si="18"/>
        <v>0</v>
      </c>
      <c r="AD107" s="228"/>
      <c r="AE107" s="229"/>
      <c r="AF107" s="227">
        <f t="shared" si="19"/>
        <v>0</v>
      </c>
      <c r="AG107" s="228"/>
      <c r="AH107" s="229"/>
      <c r="AI107" s="227">
        <f t="shared" si="20"/>
        <v>0</v>
      </c>
      <c r="AJ107" s="228"/>
      <c r="AK107" s="229"/>
      <c r="AL107" s="227">
        <f t="shared" si="21"/>
        <v>0</v>
      </c>
      <c r="AM107" s="228"/>
      <c r="AN107" s="229"/>
      <c r="AO107" s="227">
        <f t="shared" si="22"/>
        <v>0</v>
      </c>
      <c r="AP107" s="228"/>
      <c r="AQ107" s="229"/>
      <c r="AR107" s="227">
        <f t="shared" si="23"/>
        <v>0</v>
      </c>
      <c r="AS107" s="228"/>
      <c r="AT107" s="229"/>
      <c r="AU107" s="227">
        <f t="shared" si="24"/>
        <v>0</v>
      </c>
      <c r="AV107" s="228"/>
      <c r="AW107" s="229"/>
      <c r="AX107" s="227">
        <f t="shared" si="25"/>
        <v>0</v>
      </c>
      <c r="AY107" s="228"/>
      <c r="AZ107" s="229"/>
      <c r="BA107" s="227">
        <f t="shared" si="26"/>
        <v>0</v>
      </c>
      <c r="BB107" s="228"/>
      <c r="BC107" s="229"/>
      <c r="BD107" s="164"/>
      <c r="BF107" s="155"/>
      <c r="BG107" s="155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33"/>
      <c r="BT107" s="133"/>
      <c r="BU107" s="133"/>
      <c r="BV107" s="133"/>
      <c r="BW107" s="133"/>
    </row>
    <row r="108" spans="1:75" s="31" customFormat="1" ht="17.25" hidden="1" customHeight="1" x14ac:dyDescent="0.2">
      <c r="A108" s="72">
        <v>91</v>
      </c>
      <c r="B108" s="234"/>
      <c r="C108" s="234"/>
      <c r="D108" s="234"/>
      <c r="E108" s="234"/>
      <c r="F108" s="234"/>
      <c r="G108" s="234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1"/>
      <c r="T108" s="232"/>
      <c r="U108" s="233"/>
      <c r="V108" s="230"/>
      <c r="W108" s="230"/>
      <c r="X108" s="230"/>
      <c r="Y108" s="181"/>
      <c r="Z108" s="231"/>
      <c r="AA108" s="232"/>
      <c r="AB108" s="233"/>
      <c r="AC108" s="227">
        <f t="shared" si="18"/>
        <v>0</v>
      </c>
      <c r="AD108" s="228"/>
      <c r="AE108" s="229"/>
      <c r="AF108" s="227">
        <f t="shared" si="19"/>
        <v>0</v>
      </c>
      <c r="AG108" s="228"/>
      <c r="AH108" s="229"/>
      <c r="AI108" s="227">
        <f t="shared" si="20"/>
        <v>0</v>
      </c>
      <c r="AJ108" s="228"/>
      <c r="AK108" s="229"/>
      <c r="AL108" s="227">
        <f t="shared" si="21"/>
        <v>0</v>
      </c>
      <c r="AM108" s="228"/>
      <c r="AN108" s="229"/>
      <c r="AO108" s="227">
        <f t="shared" si="22"/>
        <v>0</v>
      </c>
      <c r="AP108" s="228"/>
      <c r="AQ108" s="229"/>
      <c r="AR108" s="227">
        <f t="shared" si="23"/>
        <v>0</v>
      </c>
      <c r="AS108" s="228"/>
      <c r="AT108" s="229"/>
      <c r="AU108" s="227">
        <f t="shared" si="24"/>
        <v>0</v>
      </c>
      <c r="AV108" s="228"/>
      <c r="AW108" s="229"/>
      <c r="AX108" s="227">
        <f t="shared" si="25"/>
        <v>0</v>
      </c>
      <c r="AY108" s="228"/>
      <c r="AZ108" s="229"/>
      <c r="BA108" s="227">
        <f t="shared" si="26"/>
        <v>0</v>
      </c>
      <c r="BB108" s="228"/>
      <c r="BC108" s="229"/>
      <c r="BD108" s="164"/>
      <c r="BF108" s="155"/>
      <c r="BG108" s="155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33"/>
      <c r="BT108" s="133"/>
      <c r="BU108" s="133"/>
      <c r="BV108" s="133"/>
      <c r="BW108" s="133"/>
    </row>
    <row r="109" spans="1:75" s="31" customFormat="1" ht="17.25" hidden="1" customHeight="1" x14ac:dyDescent="0.2">
      <c r="A109" s="72">
        <v>92</v>
      </c>
      <c r="B109" s="234"/>
      <c r="C109" s="234"/>
      <c r="D109" s="234"/>
      <c r="E109" s="234"/>
      <c r="F109" s="234"/>
      <c r="G109" s="234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1"/>
      <c r="T109" s="232"/>
      <c r="U109" s="233"/>
      <c r="V109" s="230"/>
      <c r="W109" s="230"/>
      <c r="X109" s="230"/>
      <c r="Y109" s="181"/>
      <c r="Z109" s="231"/>
      <c r="AA109" s="232"/>
      <c r="AB109" s="233"/>
      <c r="AC109" s="227">
        <f t="shared" si="18"/>
        <v>0</v>
      </c>
      <c r="AD109" s="228"/>
      <c r="AE109" s="229"/>
      <c r="AF109" s="227">
        <f t="shared" si="19"/>
        <v>0</v>
      </c>
      <c r="AG109" s="228"/>
      <c r="AH109" s="229"/>
      <c r="AI109" s="227">
        <f t="shared" si="20"/>
        <v>0</v>
      </c>
      <c r="AJ109" s="228"/>
      <c r="AK109" s="229"/>
      <c r="AL109" s="227">
        <f t="shared" si="21"/>
        <v>0</v>
      </c>
      <c r="AM109" s="228"/>
      <c r="AN109" s="229"/>
      <c r="AO109" s="227">
        <f t="shared" si="22"/>
        <v>0</v>
      </c>
      <c r="AP109" s="228"/>
      <c r="AQ109" s="229"/>
      <c r="AR109" s="227">
        <f t="shared" si="23"/>
        <v>0</v>
      </c>
      <c r="AS109" s="228"/>
      <c r="AT109" s="229"/>
      <c r="AU109" s="227">
        <f t="shared" si="24"/>
        <v>0</v>
      </c>
      <c r="AV109" s="228"/>
      <c r="AW109" s="229"/>
      <c r="AX109" s="227">
        <f t="shared" si="25"/>
        <v>0</v>
      </c>
      <c r="AY109" s="228"/>
      <c r="AZ109" s="229"/>
      <c r="BA109" s="227">
        <f t="shared" si="26"/>
        <v>0</v>
      </c>
      <c r="BB109" s="228"/>
      <c r="BC109" s="229"/>
      <c r="BD109" s="164"/>
      <c r="BF109" s="155"/>
      <c r="BG109" s="155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33"/>
      <c r="BT109" s="133"/>
      <c r="BU109" s="133"/>
      <c r="BV109" s="133"/>
      <c r="BW109" s="133"/>
    </row>
    <row r="110" spans="1:75" s="31" customFormat="1" ht="17.25" hidden="1" customHeight="1" x14ac:dyDescent="0.2">
      <c r="A110" s="72">
        <v>93</v>
      </c>
      <c r="B110" s="234"/>
      <c r="C110" s="234"/>
      <c r="D110" s="234"/>
      <c r="E110" s="234"/>
      <c r="F110" s="234"/>
      <c r="G110" s="234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1"/>
      <c r="T110" s="232"/>
      <c r="U110" s="233"/>
      <c r="V110" s="230"/>
      <c r="W110" s="230"/>
      <c r="X110" s="230"/>
      <c r="Y110" s="181"/>
      <c r="Z110" s="231"/>
      <c r="AA110" s="232"/>
      <c r="AB110" s="233"/>
      <c r="AC110" s="227">
        <f t="shared" si="18"/>
        <v>0</v>
      </c>
      <c r="AD110" s="228"/>
      <c r="AE110" s="229"/>
      <c r="AF110" s="227">
        <f t="shared" si="19"/>
        <v>0</v>
      </c>
      <c r="AG110" s="228"/>
      <c r="AH110" s="229"/>
      <c r="AI110" s="227">
        <f t="shared" si="20"/>
        <v>0</v>
      </c>
      <c r="AJ110" s="228"/>
      <c r="AK110" s="229"/>
      <c r="AL110" s="227">
        <f t="shared" si="21"/>
        <v>0</v>
      </c>
      <c r="AM110" s="228"/>
      <c r="AN110" s="229"/>
      <c r="AO110" s="227">
        <f t="shared" si="22"/>
        <v>0</v>
      </c>
      <c r="AP110" s="228"/>
      <c r="AQ110" s="229"/>
      <c r="AR110" s="227">
        <f t="shared" si="23"/>
        <v>0</v>
      </c>
      <c r="AS110" s="228"/>
      <c r="AT110" s="229"/>
      <c r="AU110" s="227">
        <f t="shared" si="24"/>
        <v>0</v>
      </c>
      <c r="AV110" s="228"/>
      <c r="AW110" s="229"/>
      <c r="AX110" s="227">
        <f t="shared" si="25"/>
        <v>0</v>
      </c>
      <c r="AY110" s="228"/>
      <c r="AZ110" s="229"/>
      <c r="BA110" s="227">
        <f t="shared" si="26"/>
        <v>0</v>
      </c>
      <c r="BB110" s="228"/>
      <c r="BC110" s="229"/>
      <c r="BD110" s="164"/>
      <c r="BF110" s="155"/>
      <c r="BG110" s="155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33"/>
      <c r="BT110" s="133"/>
      <c r="BU110" s="133"/>
      <c r="BV110" s="133"/>
      <c r="BW110" s="133"/>
    </row>
    <row r="111" spans="1:75" s="31" customFormat="1" ht="17.25" hidden="1" customHeight="1" x14ac:dyDescent="0.2">
      <c r="A111" s="72">
        <v>94</v>
      </c>
      <c r="B111" s="234"/>
      <c r="C111" s="234"/>
      <c r="D111" s="234"/>
      <c r="E111" s="234"/>
      <c r="F111" s="234"/>
      <c r="G111" s="234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1"/>
      <c r="T111" s="232"/>
      <c r="U111" s="233"/>
      <c r="V111" s="230"/>
      <c r="W111" s="230"/>
      <c r="X111" s="230"/>
      <c r="Y111" s="181"/>
      <c r="Z111" s="231"/>
      <c r="AA111" s="232"/>
      <c r="AB111" s="233"/>
      <c r="AC111" s="227">
        <f t="shared" si="18"/>
        <v>0</v>
      </c>
      <c r="AD111" s="228"/>
      <c r="AE111" s="229"/>
      <c r="AF111" s="227">
        <f t="shared" si="19"/>
        <v>0</v>
      </c>
      <c r="AG111" s="228"/>
      <c r="AH111" s="229"/>
      <c r="AI111" s="227">
        <f t="shared" si="20"/>
        <v>0</v>
      </c>
      <c r="AJ111" s="228"/>
      <c r="AK111" s="229"/>
      <c r="AL111" s="227">
        <f t="shared" si="21"/>
        <v>0</v>
      </c>
      <c r="AM111" s="228"/>
      <c r="AN111" s="229"/>
      <c r="AO111" s="227">
        <f t="shared" si="22"/>
        <v>0</v>
      </c>
      <c r="AP111" s="228"/>
      <c r="AQ111" s="229"/>
      <c r="AR111" s="227">
        <f t="shared" si="23"/>
        <v>0</v>
      </c>
      <c r="AS111" s="228"/>
      <c r="AT111" s="229"/>
      <c r="AU111" s="227">
        <f t="shared" si="24"/>
        <v>0</v>
      </c>
      <c r="AV111" s="228"/>
      <c r="AW111" s="229"/>
      <c r="AX111" s="227">
        <f t="shared" si="25"/>
        <v>0</v>
      </c>
      <c r="AY111" s="228"/>
      <c r="AZ111" s="229"/>
      <c r="BA111" s="227">
        <f t="shared" si="26"/>
        <v>0</v>
      </c>
      <c r="BB111" s="228"/>
      <c r="BC111" s="229"/>
      <c r="BD111" s="164"/>
      <c r="BF111" s="155"/>
      <c r="BG111" s="155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33"/>
      <c r="BT111" s="133"/>
      <c r="BU111" s="133"/>
      <c r="BV111" s="133"/>
      <c r="BW111" s="133"/>
    </row>
    <row r="112" spans="1:75" s="31" customFormat="1" ht="17.25" hidden="1" customHeight="1" x14ac:dyDescent="0.2">
      <c r="A112" s="72">
        <v>95</v>
      </c>
      <c r="B112" s="234"/>
      <c r="C112" s="234"/>
      <c r="D112" s="234"/>
      <c r="E112" s="234"/>
      <c r="F112" s="234"/>
      <c r="G112" s="234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1"/>
      <c r="T112" s="232"/>
      <c r="U112" s="233"/>
      <c r="V112" s="230"/>
      <c r="W112" s="230"/>
      <c r="X112" s="230"/>
      <c r="Y112" s="181"/>
      <c r="Z112" s="231"/>
      <c r="AA112" s="232"/>
      <c r="AB112" s="233"/>
      <c r="AC112" s="227">
        <f t="shared" si="18"/>
        <v>0</v>
      </c>
      <c r="AD112" s="228"/>
      <c r="AE112" s="229"/>
      <c r="AF112" s="227">
        <f t="shared" si="19"/>
        <v>0</v>
      </c>
      <c r="AG112" s="228"/>
      <c r="AH112" s="229"/>
      <c r="AI112" s="227">
        <f t="shared" si="20"/>
        <v>0</v>
      </c>
      <c r="AJ112" s="228"/>
      <c r="AK112" s="229"/>
      <c r="AL112" s="227">
        <f t="shared" si="21"/>
        <v>0</v>
      </c>
      <c r="AM112" s="228"/>
      <c r="AN112" s="229"/>
      <c r="AO112" s="227">
        <f t="shared" si="22"/>
        <v>0</v>
      </c>
      <c r="AP112" s="228"/>
      <c r="AQ112" s="229"/>
      <c r="AR112" s="227">
        <f t="shared" si="23"/>
        <v>0</v>
      </c>
      <c r="AS112" s="228"/>
      <c r="AT112" s="229"/>
      <c r="AU112" s="227">
        <f t="shared" si="24"/>
        <v>0</v>
      </c>
      <c r="AV112" s="228"/>
      <c r="AW112" s="229"/>
      <c r="AX112" s="227">
        <f t="shared" si="25"/>
        <v>0</v>
      </c>
      <c r="AY112" s="228"/>
      <c r="AZ112" s="229"/>
      <c r="BA112" s="227">
        <f t="shared" si="26"/>
        <v>0</v>
      </c>
      <c r="BB112" s="228"/>
      <c r="BC112" s="229"/>
      <c r="BD112" s="164"/>
      <c r="BF112" s="155"/>
      <c r="BG112" s="155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33"/>
      <c r="BT112" s="133"/>
      <c r="BU112" s="133"/>
      <c r="BV112" s="133"/>
      <c r="BW112" s="133"/>
    </row>
    <row r="113" spans="1:75" s="31" customFormat="1" ht="17.25" hidden="1" customHeight="1" x14ac:dyDescent="0.2">
      <c r="A113" s="72">
        <v>96</v>
      </c>
      <c r="B113" s="234"/>
      <c r="C113" s="234"/>
      <c r="D113" s="234"/>
      <c r="E113" s="234"/>
      <c r="F113" s="234"/>
      <c r="G113" s="234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1"/>
      <c r="T113" s="232"/>
      <c r="U113" s="233"/>
      <c r="V113" s="230"/>
      <c r="W113" s="230"/>
      <c r="X113" s="230"/>
      <c r="Y113" s="181"/>
      <c r="Z113" s="231"/>
      <c r="AA113" s="232"/>
      <c r="AB113" s="233"/>
      <c r="AC113" s="227">
        <f t="shared" si="18"/>
        <v>0</v>
      </c>
      <c r="AD113" s="228"/>
      <c r="AE113" s="229"/>
      <c r="AF113" s="227">
        <f t="shared" si="19"/>
        <v>0</v>
      </c>
      <c r="AG113" s="228"/>
      <c r="AH113" s="229"/>
      <c r="AI113" s="227">
        <f t="shared" si="20"/>
        <v>0</v>
      </c>
      <c r="AJ113" s="228"/>
      <c r="AK113" s="229"/>
      <c r="AL113" s="227">
        <f t="shared" si="21"/>
        <v>0</v>
      </c>
      <c r="AM113" s="228"/>
      <c r="AN113" s="229"/>
      <c r="AO113" s="227">
        <f t="shared" si="22"/>
        <v>0</v>
      </c>
      <c r="AP113" s="228"/>
      <c r="AQ113" s="229"/>
      <c r="AR113" s="227">
        <f t="shared" si="23"/>
        <v>0</v>
      </c>
      <c r="AS113" s="228"/>
      <c r="AT113" s="229"/>
      <c r="AU113" s="227">
        <f t="shared" si="24"/>
        <v>0</v>
      </c>
      <c r="AV113" s="228"/>
      <c r="AW113" s="229"/>
      <c r="AX113" s="227">
        <f t="shared" si="25"/>
        <v>0</v>
      </c>
      <c r="AY113" s="228"/>
      <c r="AZ113" s="229"/>
      <c r="BA113" s="227">
        <f t="shared" si="26"/>
        <v>0</v>
      </c>
      <c r="BB113" s="228"/>
      <c r="BC113" s="229"/>
      <c r="BD113" s="164"/>
      <c r="BF113" s="155"/>
      <c r="BG113" s="155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33"/>
      <c r="BT113" s="133"/>
      <c r="BU113" s="133"/>
      <c r="BV113" s="133"/>
      <c r="BW113" s="133"/>
    </row>
    <row r="114" spans="1:75" s="31" customFormat="1" ht="17.25" hidden="1" customHeight="1" x14ac:dyDescent="0.2">
      <c r="A114" s="72">
        <v>97</v>
      </c>
      <c r="B114" s="234"/>
      <c r="C114" s="234"/>
      <c r="D114" s="234"/>
      <c r="E114" s="234"/>
      <c r="F114" s="234"/>
      <c r="G114" s="234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1"/>
      <c r="T114" s="232"/>
      <c r="U114" s="233"/>
      <c r="V114" s="230"/>
      <c r="W114" s="230"/>
      <c r="X114" s="230"/>
      <c r="Y114" s="181"/>
      <c r="Z114" s="231"/>
      <c r="AA114" s="232"/>
      <c r="AB114" s="233"/>
      <c r="AC114" s="227">
        <f t="shared" si="18"/>
        <v>0</v>
      </c>
      <c r="AD114" s="228"/>
      <c r="AE114" s="229"/>
      <c r="AF114" s="227">
        <f t="shared" si="19"/>
        <v>0</v>
      </c>
      <c r="AG114" s="228"/>
      <c r="AH114" s="229"/>
      <c r="AI114" s="227">
        <f t="shared" si="20"/>
        <v>0</v>
      </c>
      <c r="AJ114" s="228"/>
      <c r="AK114" s="229"/>
      <c r="AL114" s="227">
        <f t="shared" si="21"/>
        <v>0</v>
      </c>
      <c r="AM114" s="228"/>
      <c r="AN114" s="229"/>
      <c r="AO114" s="227">
        <f t="shared" si="22"/>
        <v>0</v>
      </c>
      <c r="AP114" s="228"/>
      <c r="AQ114" s="229"/>
      <c r="AR114" s="227">
        <f t="shared" si="23"/>
        <v>0</v>
      </c>
      <c r="AS114" s="228"/>
      <c r="AT114" s="229"/>
      <c r="AU114" s="227">
        <f t="shared" si="24"/>
        <v>0</v>
      </c>
      <c r="AV114" s="228"/>
      <c r="AW114" s="229"/>
      <c r="AX114" s="227">
        <f t="shared" si="25"/>
        <v>0</v>
      </c>
      <c r="AY114" s="228"/>
      <c r="AZ114" s="229"/>
      <c r="BA114" s="227">
        <f t="shared" si="26"/>
        <v>0</v>
      </c>
      <c r="BB114" s="228"/>
      <c r="BC114" s="229"/>
      <c r="BD114" s="164"/>
      <c r="BF114" s="155"/>
      <c r="BG114" s="155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33"/>
      <c r="BT114" s="133"/>
      <c r="BU114" s="133"/>
      <c r="BV114" s="133"/>
      <c r="BW114" s="133"/>
    </row>
    <row r="115" spans="1:75" s="31" customFormat="1" ht="17.25" hidden="1" customHeight="1" x14ac:dyDescent="0.2">
      <c r="A115" s="72">
        <v>98</v>
      </c>
      <c r="B115" s="234"/>
      <c r="C115" s="234"/>
      <c r="D115" s="234"/>
      <c r="E115" s="234"/>
      <c r="F115" s="234"/>
      <c r="G115" s="234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1"/>
      <c r="T115" s="232"/>
      <c r="U115" s="233"/>
      <c r="V115" s="230"/>
      <c r="W115" s="230"/>
      <c r="X115" s="230"/>
      <c r="Y115" s="181"/>
      <c r="Z115" s="231"/>
      <c r="AA115" s="232"/>
      <c r="AB115" s="233"/>
      <c r="AC115" s="227">
        <f t="shared" si="18"/>
        <v>0</v>
      </c>
      <c r="AD115" s="228"/>
      <c r="AE115" s="229"/>
      <c r="AF115" s="227">
        <f t="shared" si="19"/>
        <v>0</v>
      </c>
      <c r="AG115" s="228"/>
      <c r="AH115" s="229"/>
      <c r="AI115" s="227">
        <f t="shared" si="20"/>
        <v>0</v>
      </c>
      <c r="AJ115" s="228"/>
      <c r="AK115" s="229"/>
      <c r="AL115" s="227">
        <f t="shared" si="21"/>
        <v>0</v>
      </c>
      <c r="AM115" s="228"/>
      <c r="AN115" s="229"/>
      <c r="AO115" s="227">
        <f t="shared" si="22"/>
        <v>0</v>
      </c>
      <c r="AP115" s="228"/>
      <c r="AQ115" s="229"/>
      <c r="AR115" s="227">
        <f t="shared" si="23"/>
        <v>0</v>
      </c>
      <c r="AS115" s="228"/>
      <c r="AT115" s="229"/>
      <c r="AU115" s="227">
        <f t="shared" si="24"/>
        <v>0</v>
      </c>
      <c r="AV115" s="228"/>
      <c r="AW115" s="229"/>
      <c r="AX115" s="227">
        <f t="shared" si="25"/>
        <v>0</v>
      </c>
      <c r="AY115" s="228"/>
      <c r="AZ115" s="229"/>
      <c r="BA115" s="227">
        <f t="shared" si="26"/>
        <v>0</v>
      </c>
      <c r="BB115" s="228"/>
      <c r="BC115" s="229"/>
      <c r="BD115" s="164"/>
      <c r="BF115" s="155"/>
      <c r="BG115" s="155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33"/>
      <c r="BT115" s="133"/>
      <c r="BU115" s="133"/>
      <c r="BV115" s="133"/>
      <c r="BW115" s="133"/>
    </row>
    <row r="116" spans="1:75" s="31" customFormat="1" ht="17.25" hidden="1" customHeight="1" x14ac:dyDescent="0.2">
      <c r="A116" s="72">
        <v>99</v>
      </c>
      <c r="B116" s="234"/>
      <c r="C116" s="234"/>
      <c r="D116" s="234"/>
      <c r="E116" s="234"/>
      <c r="F116" s="234"/>
      <c r="G116" s="234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1"/>
      <c r="T116" s="232"/>
      <c r="U116" s="233"/>
      <c r="V116" s="230"/>
      <c r="W116" s="230"/>
      <c r="X116" s="230"/>
      <c r="Y116" s="181"/>
      <c r="Z116" s="231"/>
      <c r="AA116" s="232"/>
      <c r="AB116" s="233"/>
      <c r="AC116" s="227">
        <f t="shared" si="18"/>
        <v>0</v>
      </c>
      <c r="AD116" s="228"/>
      <c r="AE116" s="229"/>
      <c r="AF116" s="227">
        <f t="shared" si="19"/>
        <v>0</v>
      </c>
      <c r="AG116" s="228"/>
      <c r="AH116" s="229"/>
      <c r="AI116" s="227">
        <f t="shared" si="20"/>
        <v>0</v>
      </c>
      <c r="AJ116" s="228"/>
      <c r="AK116" s="229"/>
      <c r="AL116" s="227">
        <f t="shared" si="21"/>
        <v>0</v>
      </c>
      <c r="AM116" s="228"/>
      <c r="AN116" s="229"/>
      <c r="AO116" s="227">
        <f t="shared" si="22"/>
        <v>0</v>
      </c>
      <c r="AP116" s="228"/>
      <c r="AQ116" s="229"/>
      <c r="AR116" s="227">
        <f t="shared" si="23"/>
        <v>0</v>
      </c>
      <c r="AS116" s="228"/>
      <c r="AT116" s="229"/>
      <c r="AU116" s="227">
        <f t="shared" si="24"/>
        <v>0</v>
      </c>
      <c r="AV116" s="228"/>
      <c r="AW116" s="229"/>
      <c r="AX116" s="227">
        <f t="shared" si="25"/>
        <v>0</v>
      </c>
      <c r="AY116" s="228"/>
      <c r="AZ116" s="229"/>
      <c r="BA116" s="227">
        <f t="shared" si="26"/>
        <v>0</v>
      </c>
      <c r="BB116" s="228"/>
      <c r="BC116" s="229"/>
      <c r="BD116" s="164"/>
      <c r="BF116" s="155"/>
      <c r="BG116" s="155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33"/>
      <c r="BT116" s="133"/>
      <c r="BU116" s="133"/>
      <c r="BV116" s="133"/>
      <c r="BW116" s="133"/>
    </row>
    <row r="117" spans="1:75" s="31" customFormat="1" ht="17.25" hidden="1" customHeight="1" x14ac:dyDescent="0.2">
      <c r="A117" s="72">
        <v>100</v>
      </c>
      <c r="B117" s="234"/>
      <c r="C117" s="234"/>
      <c r="D117" s="234"/>
      <c r="E117" s="234"/>
      <c r="F117" s="234"/>
      <c r="G117" s="234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1"/>
      <c r="T117" s="232"/>
      <c r="U117" s="233"/>
      <c r="V117" s="230"/>
      <c r="W117" s="230"/>
      <c r="X117" s="230"/>
      <c r="Y117" s="181"/>
      <c r="Z117" s="231"/>
      <c r="AA117" s="232"/>
      <c r="AB117" s="233"/>
      <c r="AC117" s="227">
        <f t="shared" si="18"/>
        <v>0</v>
      </c>
      <c r="AD117" s="228"/>
      <c r="AE117" s="229"/>
      <c r="AF117" s="227">
        <f t="shared" si="19"/>
        <v>0</v>
      </c>
      <c r="AG117" s="228"/>
      <c r="AH117" s="229"/>
      <c r="AI117" s="227">
        <f t="shared" si="20"/>
        <v>0</v>
      </c>
      <c r="AJ117" s="228"/>
      <c r="AK117" s="229"/>
      <c r="AL117" s="227">
        <f t="shared" si="21"/>
        <v>0</v>
      </c>
      <c r="AM117" s="228"/>
      <c r="AN117" s="229"/>
      <c r="AO117" s="227">
        <f t="shared" si="22"/>
        <v>0</v>
      </c>
      <c r="AP117" s="228"/>
      <c r="AQ117" s="229"/>
      <c r="AR117" s="227">
        <f t="shared" si="23"/>
        <v>0</v>
      </c>
      <c r="AS117" s="228"/>
      <c r="AT117" s="229"/>
      <c r="AU117" s="227">
        <f t="shared" si="24"/>
        <v>0</v>
      </c>
      <c r="AV117" s="228"/>
      <c r="AW117" s="229"/>
      <c r="AX117" s="227">
        <f t="shared" si="25"/>
        <v>0</v>
      </c>
      <c r="AY117" s="228"/>
      <c r="AZ117" s="229"/>
      <c r="BA117" s="227">
        <f t="shared" si="26"/>
        <v>0</v>
      </c>
      <c r="BB117" s="228"/>
      <c r="BC117" s="229"/>
      <c r="BD117" s="164"/>
      <c r="BF117" s="155"/>
      <c r="BG117" s="155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33"/>
      <c r="BT117" s="133"/>
      <c r="BU117" s="133"/>
      <c r="BV117" s="133"/>
      <c r="BW117" s="133"/>
    </row>
    <row r="118" spans="1:75" s="31" customFormat="1" ht="17.25" hidden="1" customHeight="1" x14ac:dyDescent="0.2">
      <c r="A118" s="72">
        <v>101</v>
      </c>
      <c r="B118" s="234"/>
      <c r="C118" s="234"/>
      <c r="D118" s="234"/>
      <c r="E118" s="234"/>
      <c r="F118" s="234"/>
      <c r="G118" s="234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1"/>
      <c r="T118" s="232"/>
      <c r="U118" s="233"/>
      <c r="V118" s="230"/>
      <c r="W118" s="230"/>
      <c r="X118" s="230"/>
      <c r="Y118" s="181"/>
      <c r="Z118" s="231"/>
      <c r="AA118" s="232"/>
      <c r="AB118" s="233"/>
      <c r="AC118" s="227">
        <f t="shared" si="18"/>
        <v>0</v>
      </c>
      <c r="AD118" s="228"/>
      <c r="AE118" s="229"/>
      <c r="AF118" s="227">
        <f t="shared" si="19"/>
        <v>0</v>
      </c>
      <c r="AG118" s="228"/>
      <c r="AH118" s="229"/>
      <c r="AI118" s="227">
        <f t="shared" si="20"/>
        <v>0</v>
      </c>
      <c r="AJ118" s="228"/>
      <c r="AK118" s="229"/>
      <c r="AL118" s="227">
        <f t="shared" si="21"/>
        <v>0</v>
      </c>
      <c r="AM118" s="228"/>
      <c r="AN118" s="229"/>
      <c r="AO118" s="227">
        <f t="shared" si="22"/>
        <v>0</v>
      </c>
      <c r="AP118" s="228"/>
      <c r="AQ118" s="229"/>
      <c r="AR118" s="227">
        <f t="shared" si="23"/>
        <v>0</v>
      </c>
      <c r="AS118" s="228"/>
      <c r="AT118" s="229"/>
      <c r="AU118" s="227">
        <f t="shared" si="24"/>
        <v>0</v>
      </c>
      <c r="AV118" s="228"/>
      <c r="AW118" s="229"/>
      <c r="AX118" s="227">
        <f t="shared" si="25"/>
        <v>0</v>
      </c>
      <c r="AY118" s="228"/>
      <c r="AZ118" s="229"/>
      <c r="BA118" s="227">
        <f t="shared" si="26"/>
        <v>0</v>
      </c>
      <c r="BB118" s="228"/>
      <c r="BC118" s="229"/>
      <c r="BD118" s="164"/>
      <c r="BF118" s="155"/>
      <c r="BG118" s="155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33"/>
      <c r="BT118" s="133"/>
      <c r="BU118" s="133"/>
      <c r="BV118" s="133"/>
      <c r="BW118" s="133"/>
    </row>
    <row r="119" spans="1:75" s="31" customFormat="1" ht="17.25" hidden="1" customHeight="1" x14ac:dyDescent="0.2">
      <c r="A119" s="72">
        <v>102</v>
      </c>
      <c r="B119" s="234"/>
      <c r="C119" s="234"/>
      <c r="D119" s="234"/>
      <c r="E119" s="234"/>
      <c r="F119" s="234"/>
      <c r="G119" s="234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1"/>
      <c r="T119" s="232"/>
      <c r="U119" s="233"/>
      <c r="V119" s="230"/>
      <c r="W119" s="230"/>
      <c r="X119" s="230"/>
      <c r="Y119" s="181"/>
      <c r="Z119" s="231"/>
      <c r="AA119" s="232"/>
      <c r="AB119" s="233"/>
      <c r="AC119" s="227">
        <f t="shared" si="18"/>
        <v>0</v>
      </c>
      <c r="AD119" s="228"/>
      <c r="AE119" s="229"/>
      <c r="AF119" s="227">
        <f t="shared" si="19"/>
        <v>0</v>
      </c>
      <c r="AG119" s="228"/>
      <c r="AH119" s="229"/>
      <c r="AI119" s="227">
        <f t="shared" si="20"/>
        <v>0</v>
      </c>
      <c r="AJ119" s="228"/>
      <c r="AK119" s="229"/>
      <c r="AL119" s="227">
        <f t="shared" si="21"/>
        <v>0</v>
      </c>
      <c r="AM119" s="228"/>
      <c r="AN119" s="229"/>
      <c r="AO119" s="227">
        <f t="shared" si="22"/>
        <v>0</v>
      </c>
      <c r="AP119" s="228"/>
      <c r="AQ119" s="229"/>
      <c r="AR119" s="227">
        <f t="shared" si="23"/>
        <v>0</v>
      </c>
      <c r="AS119" s="228"/>
      <c r="AT119" s="229"/>
      <c r="AU119" s="227">
        <f t="shared" si="24"/>
        <v>0</v>
      </c>
      <c r="AV119" s="228"/>
      <c r="AW119" s="229"/>
      <c r="AX119" s="227">
        <f t="shared" si="25"/>
        <v>0</v>
      </c>
      <c r="AY119" s="228"/>
      <c r="AZ119" s="229"/>
      <c r="BA119" s="227">
        <f t="shared" si="26"/>
        <v>0</v>
      </c>
      <c r="BB119" s="228"/>
      <c r="BC119" s="229"/>
      <c r="BD119" s="164"/>
      <c r="BF119" s="155"/>
      <c r="BG119" s="155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33"/>
      <c r="BT119" s="133"/>
      <c r="BU119" s="133"/>
      <c r="BV119" s="133"/>
      <c r="BW119" s="133"/>
    </row>
    <row r="120" spans="1:75" s="31" customFormat="1" ht="17.25" hidden="1" customHeight="1" x14ac:dyDescent="0.2">
      <c r="A120" s="72">
        <v>103</v>
      </c>
      <c r="B120" s="234"/>
      <c r="C120" s="234"/>
      <c r="D120" s="234"/>
      <c r="E120" s="234"/>
      <c r="F120" s="234"/>
      <c r="G120" s="234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1"/>
      <c r="T120" s="232"/>
      <c r="U120" s="233"/>
      <c r="V120" s="230"/>
      <c r="W120" s="230"/>
      <c r="X120" s="230"/>
      <c r="Y120" s="181"/>
      <c r="Z120" s="231"/>
      <c r="AA120" s="232"/>
      <c r="AB120" s="233"/>
      <c r="AC120" s="227">
        <f t="shared" si="18"/>
        <v>0</v>
      </c>
      <c r="AD120" s="228"/>
      <c r="AE120" s="229"/>
      <c r="AF120" s="227">
        <f t="shared" si="19"/>
        <v>0</v>
      </c>
      <c r="AG120" s="228"/>
      <c r="AH120" s="229"/>
      <c r="AI120" s="227">
        <f t="shared" si="20"/>
        <v>0</v>
      </c>
      <c r="AJ120" s="228"/>
      <c r="AK120" s="229"/>
      <c r="AL120" s="227">
        <f t="shared" si="21"/>
        <v>0</v>
      </c>
      <c r="AM120" s="228"/>
      <c r="AN120" s="229"/>
      <c r="AO120" s="227">
        <f t="shared" si="22"/>
        <v>0</v>
      </c>
      <c r="AP120" s="228"/>
      <c r="AQ120" s="229"/>
      <c r="AR120" s="227">
        <f t="shared" si="23"/>
        <v>0</v>
      </c>
      <c r="AS120" s="228"/>
      <c r="AT120" s="229"/>
      <c r="AU120" s="227">
        <f t="shared" si="24"/>
        <v>0</v>
      </c>
      <c r="AV120" s="228"/>
      <c r="AW120" s="229"/>
      <c r="AX120" s="227">
        <f t="shared" si="25"/>
        <v>0</v>
      </c>
      <c r="AY120" s="228"/>
      <c r="AZ120" s="229"/>
      <c r="BA120" s="227">
        <f t="shared" si="26"/>
        <v>0</v>
      </c>
      <c r="BB120" s="228"/>
      <c r="BC120" s="229"/>
      <c r="BD120" s="164"/>
      <c r="BF120" s="155"/>
      <c r="BG120" s="155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33"/>
      <c r="BT120" s="133"/>
      <c r="BU120" s="133"/>
      <c r="BV120" s="133"/>
      <c r="BW120" s="133"/>
    </row>
    <row r="121" spans="1:75" s="31" customFormat="1" ht="17.25" hidden="1" customHeight="1" x14ac:dyDescent="0.2">
      <c r="A121" s="72">
        <v>104</v>
      </c>
      <c r="B121" s="234"/>
      <c r="C121" s="234"/>
      <c r="D121" s="234"/>
      <c r="E121" s="234"/>
      <c r="F121" s="234"/>
      <c r="G121" s="234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1"/>
      <c r="T121" s="232"/>
      <c r="U121" s="233"/>
      <c r="V121" s="230"/>
      <c r="W121" s="230"/>
      <c r="X121" s="230"/>
      <c r="Y121" s="181"/>
      <c r="Z121" s="231"/>
      <c r="AA121" s="232"/>
      <c r="AB121" s="233"/>
      <c r="AC121" s="227">
        <f t="shared" si="18"/>
        <v>0</v>
      </c>
      <c r="AD121" s="228"/>
      <c r="AE121" s="229"/>
      <c r="AF121" s="227">
        <f t="shared" si="19"/>
        <v>0</v>
      </c>
      <c r="AG121" s="228"/>
      <c r="AH121" s="229"/>
      <c r="AI121" s="227">
        <f t="shared" si="20"/>
        <v>0</v>
      </c>
      <c r="AJ121" s="228"/>
      <c r="AK121" s="229"/>
      <c r="AL121" s="227">
        <f t="shared" si="21"/>
        <v>0</v>
      </c>
      <c r="AM121" s="228"/>
      <c r="AN121" s="229"/>
      <c r="AO121" s="227">
        <f t="shared" si="22"/>
        <v>0</v>
      </c>
      <c r="AP121" s="228"/>
      <c r="AQ121" s="229"/>
      <c r="AR121" s="227">
        <f t="shared" si="23"/>
        <v>0</v>
      </c>
      <c r="AS121" s="228"/>
      <c r="AT121" s="229"/>
      <c r="AU121" s="227">
        <f t="shared" si="24"/>
        <v>0</v>
      </c>
      <c r="AV121" s="228"/>
      <c r="AW121" s="229"/>
      <c r="AX121" s="227">
        <f t="shared" si="25"/>
        <v>0</v>
      </c>
      <c r="AY121" s="228"/>
      <c r="AZ121" s="229"/>
      <c r="BA121" s="227">
        <f t="shared" si="26"/>
        <v>0</v>
      </c>
      <c r="BB121" s="228"/>
      <c r="BC121" s="229"/>
      <c r="BD121" s="164"/>
      <c r="BF121" s="155"/>
      <c r="BG121" s="155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33"/>
      <c r="BT121" s="133"/>
      <c r="BU121" s="133"/>
      <c r="BV121" s="133"/>
      <c r="BW121" s="133"/>
    </row>
    <row r="122" spans="1:75" s="31" customFormat="1" ht="17.25" hidden="1" customHeight="1" x14ac:dyDescent="0.2">
      <c r="A122" s="72">
        <v>105</v>
      </c>
      <c r="B122" s="234"/>
      <c r="C122" s="234"/>
      <c r="D122" s="234"/>
      <c r="E122" s="234"/>
      <c r="F122" s="234"/>
      <c r="G122" s="234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1"/>
      <c r="T122" s="232"/>
      <c r="U122" s="233"/>
      <c r="V122" s="230"/>
      <c r="W122" s="230"/>
      <c r="X122" s="230"/>
      <c r="Y122" s="181"/>
      <c r="Z122" s="231"/>
      <c r="AA122" s="232"/>
      <c r="AB122" s="233"/>
      <c r="AC122" s="227">
        <f t="shared" si="18"/>
        <v>0</v>
      </c>
      <c r="AD122" s="228"/>
      <c r="AE122" s="229"/>
      <c r="AF122" s="227">
        <f t="shared" si="19"/>
        <v>0</v>
      </c>
      <c r="AG122" s="228"/>
      <c r="AH122" s="229"/>
      <c r="AI122" s="227">
        <f t="shared" si="20"/>
        <v>0</v>
      </c>
      <c r="AJ122" s="228"/>
      <c r="AK122" s="229"/>
      <c r="AL122" s="227">
        <f t="shared" si="21"/>
        <v>0</v>
      </c>
      <c r="AM122" s="228"/>
      <c r="AN122" s="229"/>
      <c r="AO122" s="227">
        <f t="shared" si="22"/>
        <v>0</v>
      </c>
      <c r="AP122" s="228"/>
      <c r="AQ122" s="229"/>
      <c r="AR122" s="227">
        <f t="shared" si="23"/>
        <v>0</v>
      </c>
      <c r="AS122" s="228"/>
      <c r="AT122" s="229"/>
      <c r="AU122" s="227">
        <f t="shared" si="24"/>
        <v>0</v>
      </c>
      <c r="AV122" s="228"/>
      <c r="AW122" s="229"/>
      <c r="AX122" s="227">
        <f t="shared" si="25"/>
        <v>0</v>
      </c>
      <c r="AY122" s="228"/>
      <c r="AZ122" s="229"/>
      <c r="BA122" s="227">
        <f t="shared" si="26"/>
        <v>0</v>
      </c>
      <c r="BB122" s="228"/>
      <c r="BC122" s="229"/>
      <c r="BD122" s="164"/>
      <c r="BF122" s="155"/>
      <c r="BG122" s="155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33"/>
      <c r="BT122" s="133"/>
      <c r="BU122" s="133"/>
      <c r="BV122" s="133"/>
      <c r="BW122" s="133"/>
    </row>
    <row r="123" spans="1:75" s="31" customFormat="1" ht="17.25" hidden="1" customHeight="1" x14ac:dyDescent="0.2">
      <c r="A123" s="72">
        <v>106</v>
      </c>
      <c r="B123" s="234"/>
      <c r="C123" s="234"/>
      <c r="D123" s="234"/>
      <c r="E123" s="234"/>
      <c r="F123" s="234"/>
      <c r="G123" s="234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1"/>
      <c r="T123" s="232"/>
      <c r="U123" s="233"/>
      <c r="V123" s="230"/>
      <c r="W123" s="230"/>
      <c r="X123" s="230"/>
      <c r="Y123" s="181"/>
      <c r="Z123" s="231"/>
      <c r="AA123" s="232"/>
      <c r="AB123" s="233"/>
      <c r="AC123" s="227">
        <f t="shared" si="18"/>
        <v>0</v>
      </c>
      <c r="AD123" s="228"/>
      <c r="AE123" s="229"/>
      <c r="AF123" s="227">
        <f t="shared" si="19"/>
        <v>0</v>
      </c>
      <c r="AG123" s="228"/>
      <c r="AH123" s="229"/>
      <c r="AI123" s="227">
        <f t="shared" si="20"/>
        <v>0</v>
      </c>
      <c r="AJ123" s="228"/>
      <c r="AK123" s="229"/>
      <c r="AL123" s="227">
        <f t="shared" si="21"/>
        <v>0</v>
      </c>
      <c r="AM123" s="228"/>
      <c r="AN123" s="229"/>
      <c r="AO123" s="227">
        <f t="shared" si="22"/>
        <v>0</v>
      </c>
      <c r="AP123" s="228"/>
      <c r="AQ123" s="229"/>
      <c r="AR123" s="227">
        <f t="shared" si="23"/>
        <v>0</v>
      </c>
      <c r="AS123" s="228"/>
      <c r="AT123" s="229"/>
      <c r="AU123" s="227">
        <f t="shared" si="24"/>
        <v>0</v>
      </c>
      <c r="AV123" s="228"/>
      <c r="AW123" s="229"/>
      <c r="AX123" s="227">
        <f t="shared" si="25"/>
        <v>0</v>
      </c>
      <c r="AY123" s="228"/>
      <c r="AZ123" s="229"/>
      <c r="BA123" s="227">
        <f t="shared" si="26"/>
        <v>0</v>
      </c>
      <c r="BB123" s="228"/>
      <c r="BC123" s="229"/>
      <c r="BD123" s="164"/>
      <c r="BF123" s="155"/>
      <c r="BG123" s="155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33"/>
      <c r="BT123" s="133"/>
      <c r="BU123" s="133"/>
      <c r="BV123" s="133"/>
      <c r="BW123" s="133"/>
    </row>
    <row r="124" spans="1:75" s="31" customFormat="1" ht="17.25" hidden="1" customHeight="1" x14ac:dyDescent="0.2">
      <c r="A124" s="72">
        <v>107</v>
      </c>
      <c r="B124" s="234"/>
      <c r="C124" s="234"/>
      <c r="D124" s="234"/>
      <c r="E124" s="234"/>
      <c r="F124" s="234"/>
      <c r="G124" s="234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1"/>
      <c r="T124" s="232"/>
      <c r="U124" s="233"/>
      <c r="V124" s="230"/>
      <c r="W124" s="230"/>
      <c r="X124" s="230"/>
      <c r="Y124" s="181"/>
      <c r="Z124" s="231"/>
      <c r="AA124" s="232"/>
      <c r="AB124" s="233"/>
      <c r="AC124" s="227">
        <f t="shared" si="18"/>
        <v>0</v>
      </c>
      <c r="AD124" s="228"/>
      <c r="AE124" s="229"/>
      <c r="AF124" s="227">
        <f t="shared" si="19"/>
        <v>0</v>
      </c>
      <c r="AG124" s="228"/>
      <c r="AH124" s="229"/>
      <c r="AI124" s="227">
        <f t="shared" si="20"/>
        <v>0</v>
      </c>
      <c r="AJ124" s="228"/>
      <c r="AK124" s="229"/>
      <c r="AL124" s="227">
        <f t="shared" si="21"/>
        <v>0</v>
      </c>
      <c r="AM124" s="228"/>
      <c r="AN124" s="229"/>
      <c r="AO124" s="227">
        <f t="shared" si="22"/>
        <v>0</v>
      </c>
      <c r="AP124" s="228"/>
      <c r="AQ124" s="229"/>
      <c r="AR124" s="227">
        <f t="shared" si="23"/>
        <v>0</v>
      </c>
      <c r="AS124" s="228"/>
      <c r="AT124" s="229"/>
      <c r="AU124" s="227">
        <f t="shared" si="24"/>
        <v>0</v>
      </c>
      <c r="AV124" s="228"/>
      <c r="AW124" s="229"/>
      <c r="AX124" s="227">
        <f t="shared" si="25"/>
        <v>0</v>
      </c>
      <c r="AY124" s="228"/>
      <c r="AZ124" s="229"/>
      <c r="BA124" s="227">
        <f t="shared" si="26"/>
        <v>0</v>
      </c>
      <c r="BB124" s="228"/>
      <c r="BC124" s="229"/>
      <c r="BD124" s="164"/>
      <c r="BF124" s="155"/>
      <c r="BG124" s="155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33"/>
      <c r="BT124" s="133"/>
      <c r="BU124" s="133"/>
      <c r="BV124" s="133"/>
      <c r="BW124" s="133"/>
    </row>
    <row r="125" spans="1:75" s="31" customFormat="1" ht="17.25" hidden="1" customHeight="1" x14ac:dyDescent="0.2">
      <c r="A125" s="72">
        <v>108</v>
      </c>
      <c r="B125" s="234"/>
      <c r="C125" s="234"/>
      <c r="D125" s="234"/>
      <c r="E125" s="234"/>
      <c r="F125" s="234"/>
      <c r="G125" s="234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1"/>
      <c r="T125" s="232"/>
      <c r="U125" s="233"/>
      <c r="V125" s="230"/>
      <c r="W125" s="230"/>
      <c r="X125" s="230"/>
      <c r="Y125" s="181"/>
      <c r="Z125" s="231"/>
      <c r="AA125" s="232"/>
      <c r="AB125" s="233"/>
      <c r="AC125" s="227">
        <f t="shared" si="18"/>
        <v>0</v>
      </c>
      <c r="AD125" s="228"/>
      <c r="AE125" s="229"/>
      <c r="AF125" s="227">
        <f t="shared" si="19"/>
        <v>0</v>
      </c>
      <c r="AG125" s="228"/>
      <c r="AH125" s="229"/>
      <c r="AI125" s="227">
        <f t="shared" si="20"/>
        <v>0</v>
      </c>
      <c r="AJ125" s="228"/>
      <c r="AK125" s="229"/>
      <c r="AL125" s="227">
        <f t="shared" si="21"/>
        <v>0</v>
      </c>
      <c r="AM125" s="228"/>
      <c r="AN125" s="229"/>
      <c r="AO125" s="227">
        <f t="shared" si="22"/>
        <v>0</v>
      </c>
      <c r="AP125" s="228"/>
      <c r="AQ125" s="229"/>
      <c r="AR125" s="227">
        <f t="shared" si="23"/>
        <v>0</v>
      </c>
      <c r="AS125" s="228"/>
      <c r="AT125" s="229"/>
      <c r="AU125" s="227">
        <f t="shared" si="24"/>
        <v>0</v>
      </c>
      <c r="AV125" s="228"/>
      <c r="AW125" s="229"/>
      <c r="AX125" s="227">
        <f t="shared" si="25"/>
        <v>0</v>
      </c>
      <c r="AY125" s="228"/>
      <c r="AZ125" s="229"/>
      <c r="BA125" s="227">
        <f t="shared" si="26"/>
        <v>0</v>
      </c>
      <c r="BB125" s="228"/>
      <c r="BC125" s="229"/>
      <c r="BD125" s="164"/>
      <c r="BF125" s="155"/>
      <c r="BG125" s="155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33"/>
      <c r="BT125" s="133"/>
      <c r="BU125" s="133"/>
      <c r="BV125" s="133"/>
      <c r="BW125" s="133"/>
    </row>
    <row r="126" spans="1:75" s="31" customFormat="1" ht="17.25" hidden="1" customHeight="1" x14ac:dyDescent="0.2">
      <c r="A126" s="72">
        <v>109</v>
      </c>
      <c r="B126" s="234"/>
      <c r="C126" s="234"/>
      <c r="D126" s="234"/>
      <c r="E126" s="234"/>
      <c r="F126" s="234"/>
      <c r="G126" s="234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1"/>
      <c r="T126" s="232"/>
      <c r="U126" s="233"/>
      <c r="V126" s="230"/>
      <c r="W126" s="230"/>
      <c r="X126" s="230"/>
      <c r="Y126" s="181"/>
      <c r="Z126" s="231"/>
      <c r="AA126" s="232"/>
      <c r="AB126" s="233"/>
      <c r="AC126" s="227">
        <f t="shared" si="18"/>
        <v>0</v>
      </c>
      <c r="AD126" s="228"/>
      <c r="AE126" s="229"/>
      <c r="AF126" s="227">
        <f t="shared" si="19"/>
        <v>0</v>
      </c>
      <c r="AG126" s="228"/>
      <c r="AH126" s="229"/>
      <c r="AI126" s="227">
        <f t="shared" si="20"/>
        <v>0</v>
      </c>
      <c r="AJ126" s="228"/>
      <c r="AK126" s="229"/>
      <c r="AL126" s="227">
        <f t="shared" si="21"/>
        <v>0</v>
      </c>
      <c r="AM126" s="228"/>
      <c r="AN126" s="229"/>
      <c r="AO126" s="227">
        <f t="shared" si="22"/>
        <v>0</v>
      </c>
      <c r="AP126" s="228"/>
      <c r="AQ126" s="229"/>
      <c r="AR126" s="227">
        <f t="shared" si="23"/>
        <v>0</v>
      </c>
      <c r="AS126" s="228"/>
      <c r="AT126" s="229"/>
      <c r="AU126" s="227">
        <f t="shared" si="24"/>
        <v>0</v>
      </c>
      <c r="AV126" s="228"/>
      <c r="AW126" s="229"/>
      <c r="AX126" s="227">
        <f t="shared" si="25"/>
        <v>0</v>
      </c>
      <c r="AY126" s="228"/>
      <c r="AZ126" s="229"/>
      <c r="BA126" s="227">
        <f t="shared" si="26"/>
        <v>0</v>
      </c>
      <c r="BB126" s="228"/>
      <c r="BC126" s="229"/>
      <c r="BD126" s="164"/>
      <c r="BF126" s="155"/>
      <c r="BG126" s="155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33"/>
      <c r="BT126" s="133"/>
      <c r="BU126" s="133"/>
      <c r="BV126" s="133"/>
      <c r="BW126" s="133"/>
    </row>
    <row r="127" spans="1:75" s="31" customFormat="1" ht="17.25" hidden="1" customHeight="1" x14ac:dyDescent="0.2">
      <c r="A127" s="72">
        <v>110</v>
      </c>
      <c r="B127" s="234"/>
      <c r="C127" s="234"/>
      <c r="D127" s="234"/>
      <c r="E127" s="234"/>
      <c r="F127" s="234"/>
      <c r="G127" s="234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1"/>
      <c r="T127" s="232"/>
      <c r="U127" s="233"/>
      <c r="V127" s="230"/>
      <c r="W127" s="230"/>
      <c r="X127" s="230"/>
      <c r="Y127" s="181"/>
      <c r="Z127" s="231"/>
      <c r="AA127" s="232"/>
      <c r="AB127" s="233"/>
      <c r="AC127" s="227">
        <f t="shared" si="18"/>
        <v>0</v>
      </c>
      <c r="AD127" s="228"/>
      <c r="AE127" s="229"/>
      <c r="AF127" s="227">
        <f t="shared" si="19"/>
        <v>0</v>
      </c>
      <c r="AG127" s="228"/>
      <c r="AH127" s="229"/>
      <c r="AI127" s="227">
        <f t="shared" si="20"/>
        <v>0</v>
      </c>
      <c r="AJ127" s="228"/>
      <c r="AK127" s="229"/>
      <c r="AL127" s="227">
        <f t="shared" si="21"/>
        <v>0</v>
      </c>
      <c r="AM127" s="228"/>
      <c r="AN127" s="229"/>
      <c r="AO127" s="227">
        <f t="shared" si="22"/>
        <v>0</v>
      </c>
      <c r="AP127" s="228"/>
      <c r="AQ127" s="229"/>
      <c r="AR127" s="227">
        <f t="shared" si="23"/>
        <v>0</v>
      </c>
      <c r="AS127" s="228"/>
      <c r="AT127" s="229"/>
      <c r="AU127" s="227">
        <f t="shared" si="24"/>
        <v>0</v>
      </c>
      <c r="AV127" s="228"/>
      <c r="AW127" s="229"/>
      <c r="AX127" s="227">
        <f t="shared" si="25"/>
        <v>0</v>
      </c>
      <c r="AY127" s="228"/>
      <c r="AZ127" s="229"/>
      <c r="BA127" s="227">
        <f t="shared" si="26"/>
        <v>0</v>
      </c>
      <c r="BB127" s="228"/>
      <c r="BC127" s="229"/>
      <c r="BD127" s="164"/>
      <c r="BF127" s="155"/>
      <c r="BG127" s="155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33"/>
      <c r="BT127" s="133"/>
      <c r="BU127" s="133"/>
      <c r="BV127" s="133"/>
      <c r="BW127" s="133"/>
    </row>
    <row r="128" spans="1:75" s="31" customFormat="1" ht="17.25" hidden="1" customHeight="1" x14ac:dyDescent="0.2">
      <c r="A128" s="72">
        <v>111</v>
      </c>
      <c r="B128" s="234"/>
      <c r="C128" s="234"/>
      <c r="D128" s="234"/>
      <c r="E128" s="234"/>
      <c r="F128" s="234"/>
      <c r="G128" s="234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1"/>
      <c r="T128" s="232"/>
      <c r="U128" s="233"/>
      <c r="V128" s="230"/>
      <c r="W128" s="230"/>
      <c r="X128" s="230"/>
      <c r="Y128" s="181"/>
      <c r="Z128" s="231"/>
      <c r="AA128" s="232"/>
      <c r="AB128" s="233"/>
      <c r="AC128" s="227">
        <f t="shared" si="18"/>
        <v>0</v>
      </c>
      <c r="AD128" s="228"/>
      <c r="AE128" s="229"/>
      <c r="AF128" s="227">
        <f t="shared" si="19"/>
        <v>0</v>
      </c>
      <c r="AG128" s="228"/>
      <c r="AH128" s="229"/>
      <c r="AI128" s="227">
        <f t="shared" si="20"/>
        <v>0</v>
      </c>
      <c r="AJ128" s="228"/>
      <c r="AK128" s="229"/>
      <c r="AL128" s="227">
        <f t="shared" si="21"/>
        <v>0</v>
      </c>
      <c r="AM128" s="228"/>
      <c r="AN128" s="229"/>
      <c r="AO128" s="227">
        <f t="shared" si="22"/>
        <v>0</v>
      </c>
      <c r="AP128" s="228"/>
      <c r="AQ128" s="229"/>
      <c r="AR128" s="227">
        <f t="shared" si="23"/>
        <v>0</v>
      </c>
      <c r="AS128" s="228"/>
      <c r="AT128" s="229"/>
      <c r="AU128" s="227">
        <f t="shared" si="24"/>
        <v>0</v>
      </c>
      <c r="AV128" s="228"/>
      <c r="AW128" s="229"/>
      <c r="AX128" s="227">
        <f t="shared" si="25"/>
        <v>0</v>
      </c>
      <c r="AY128" s="228"/>
      <c r="AZ128" s="229"/>
      <c r="BA128" s="227">
        <f t="shared" si="26"/>
        <v>0</v>
      </c>
      <c r="BB128" s="228"/>
      <c r="BC128" s="229"/>
      <c r="BD128" s="164"/>
      <c r="BF128" s="155"/>
      <c r="BG128" s="155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33"/>
      <c r="BT128" s="133"/>
      <c r="BU128" s="133"/>
      <c r="BV128" s="133"/>
      <c r="BW128" s="133"/>
    </row>
    <row r="129" spans="1:75" s="31" customFormat="1" ht="17.25" hidden="1" customHeight="1" x14ac:dyDescent="0.2">
      <c r="A129" s="72">
        <v>112</v>
      </c>
      <c r="B129" s="234"/>
      <c r="C129" s="234"/>
      <c r="D129" s="234"/>
      <c r="E129" s="234"/>
      <c r="F129" s="234"/>
      <c r="G129" s="234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1"/>
      <c r="T129" s="232"/>
      <c r="U129" s="233"/>
      <c r="V129" s="230"/>
      <c r="W129" s="230"/>
      <c r="X129" s="230"/>
      <c r="Y129" s="181"/>
      <c r="Z129" s="231"/>
      <c r="AA129" s="232"/>
      <c r="AB129" s="233"/>
      <c r="AC129" s="227">
        <f t="shared" si="18"/>
        <v>0</v>
      </c>
      <c r="AD129" s="228"/>
      <c r="AE129" s="229"/>
      <c r="AF129" s="227">
        <f t="shared" si="19"/>
        <v>0</v>
      </c>
      <c r="AG129" s="228"/>
      <c r="AH129" s="229"/>
      <c r="AI129" s="227">
        <f t="shared" si="20"/>
        <v>0</v>
      </c>
      <c r="AJ129" s="228"/>
      <c r="AK129" s="229"/>
      <c r="AL129" s="227">
        <f t="shared" si="21"/>
        <v>0</v>
      </c>
      <c r="AM129" s="228"/>
      <c r="AN129" s="229"/>
      <c r="AO129" s="227">
        <f t="shared" si="22"/>
        <v>0</v>
      </c>
      <c r="AP129" s="228"/>
      <c r="AQ129" s="229"/>
      <c r="AR129" s="227">
        <f t="shared" si="23"/>
        <v>0</v>
      </c>
      <c r="AS129" s="228"/>
      <c r="AT129" s="229"/>
      <c r="AU129" s="227">
        <f t="shared" si="24"/>
        <v>0</v>
      </c>
      <c r="AV129" s="228"/>
      <c r="AW129" s="229"/>
      <c r="AX129" s="227">
        <f t="shared" si="25"/>
        <v>0</v>
      </c>
      <c r="AY129" s="228"/>
      <c r="AZ129" s="229"/>
      <c r="BA129" s="227">
        <f t="shared" si="26"/>
        <v>0</v>
      </c>
      <c r="BB129" s="228"/>
      <c r="BC129" s="229"/>
      <c r="BD129" s="164"/>
      <c r="BF129" s="155"/>
      <c r="BG129" s="155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33"/>
      <c r="BT129" s="133"/>
      <c r="BU129" s="133"/>
      <c r="BV129" s="133"/>
      <c r="BW129" s="133"/>
    </row>
    <row r="130" spans="1:75" s="31" customFormat="1" ht="17.25" hidden="1" customHeight="1" x14ac:dyDescent="0.2">
      <c r="A130" s="72">
        <v>113</v>
      </c>
      <c r="B130" s="234"/>
      <c r="C130" s="234"/>
      <c r="D130" s="234"/>
      <c r="E130" s="234"/>
      <c r="F130" s="234"/>
      <c r="G130" s="234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1"/>
      <c r="T130" s="232"/>
      <c r="U130" s="233"/>
      <c r="V130" s="230"/>
      <c r="W130" s="230"/>
      <c r="X130" s="230"/>
      <c r="Y130" s="181"/>
      <c r="Z130" s="231"/>
      <c r="AA130" s="232"/>
      <c r="AB130" s="233"/>
      <c r="AC130" s="227">
        <f t="shared" si="18"/>
        <v>0</v>
      </c>
      <c r="AD130" s="228"/>
      <c r="AE130" s="229"/>
      <c r="AF130" s="227">
        <f t="shared" si="19"/>
        <v>0</v>
      </c>
      <c r="AG130" s="228"/>
      <c r="AH130" s="229"/>
      <c r="AI130" s="227">
        <f t="shared" si="20"/>
        <v>0</v>
      </c>
      <c r="AJ130" s="228"/>
      <c r="AK130" s="229"/>
      <c r="AL130" s="227">
        <f t="shared" si="21"/>
        <v>0</v>
      </c>
      <c r="AM130" s="228"/>
      <c r="AN130" s="229"/>
      <c r="AO130" s="227">
        <f t="shared" si="22"/>
        <v>0</v>
      </c>
      <c r="AP130" s="228"/>
      <c r="AQ130" s="229"/>
      <c r="AR130" s="227">
        <f t="shared" si="23"/>
        <v>0</v>
      </c>
      <c r="AS130" s="228"/>
      <c r="AT130" s="229"/>
      <c r="AU130" s="227">
        <f t="shared" si="24"/>
        <v>0</v>
      </c>
      <c r="AV130" s="228"/>
      <c r="AW130" s="229"/>
      <c r="AX130" s="227">
        <f t="shared" si="25"/>
        <v>0</v>
      </c>
      <c r="AY130" s="228"/>
      <c r="AZ130" s="229"/>
      <c r="BA130" s="227">
        <f t="shared" si="26"/>
        <v>0</v>
      </c>
      <c r="BB130" s="228"/>
      <c r="BC130" s="229"/>
      <c r="BD130" s="164"/>
      <c r="BF130" s="155"/>
      <c r="BG130" s="155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33"/>
      <c r="BT130" s="133"/>
      <c r="BU130" s="133"/>
      <c r="BV130" s="133"/>
      <c r="BW130" s="133"/>
    </row>
    <row r="131" spans="1:75" s="31" customFormat="1" ht="17.25" hidden="1" customHeight="1" x14ac:dyDescent="0.2">
      <c r="A131" s="72">
        <v>114</v>
      </c>
      <c r="B131" s="234"/>
      <c r="C131" s="234"/>
      <c r="D131" s="234"/>
      <c r="E131" s="234"/>
      <c r="F131" s="234"/>
      <c r="G131" s="234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1"/>
      <c r="T131" s="232"/>
      <c r="U131" s="233"/>
      <c r="V131" s="230"/>
      <c r="W131" s="230"/>
      <c r="X131" s="230"/>
      <c r="Y131" s="181"/>
      <c r="Z131" s="231"/>
      <c r="AA131" s="232"/>
      <c r="AB131" s="233"/>
      <c r="AC131" s="227">
        <f t="shared" si="18"/>
        <v>0</v>
      </c>
      <c r="AD131" s="228"/>
      <c r="AE131" s="229"/>
      <c r="AF131" s="227">
        <f t="shared" si="19"/>
        <v>0</v>
      </c>
      <c r="AG131" s="228"/>
      <c r="AH131" s="229"/>
      <c r="AI131" s="227">
        <f t="shared" si="20"/>
        <v>0</v>
      </c>
      <c r="AJ131" s="228"/>
      <c r="AK131" s="229"/>
      <c r="AL131" s="227">
        <f t="shared" si="21"/>
        <v>0</v>
      </c>
      <c r="AM131" s="228"/>
      <c r="AN131" s="229"/>
      <c r="AO131" s="227">
        <f t="shared" si="22"/>
        <v>0</v>
      </c>
      <c r="AP131" s="228"/>
      <c r="AQ131" s="229"/>
      <c r="AR131" s="227">
        <f t="shared" si="23"/>
        <v>0</v>
      </c>
      <c r="AS131" s="228"/>
      <c r="AT131" s="229"/>
      <c r="AU131" s="227">
        <f t="shared" si="24"/>
        <v>0</v>
      </c>
      <c r="AV131" s="228"/>
      <c r="AW131" s="229"/>
      <c r="AX131" s="227">
        <f t="shared" si="25"/>
        <v>0</v>
      </c>
      <c r="AY131" s="228"/>
      <c r="AZ131" s="229"/>
      <c r="BA131" s="227">
        <f t="shared" si="26"/>
        <v>0</v>
      </c>
      <c r="BB131" s="228"/>
      <c r="BC131" s="229"/>
      <c r="BD131" s="164"/>
      <c r="BF131" s="155"/>
      <c r="BG131" s="155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33"/>
      <c r="BT131" s="133"/>
      <c r="BU131" s="133"/>
      <c r="BV131" s="133"/>
      <c r="BW131" s="133"/>
    </row>
    <row r="132" spans="1:75" s="31" customFormat="1" ht="17.25" hidden="1" customHeight="1" x14ac:dyDescent="0.2">
      <c r="A132" s="72">
        <v>115</v>
      </c>
      <c r="B132" s="234"/>
      <c r="C132" s="234"/>
      <c r="D132" s="234"/>
      <c r="E132" s="234"/>
      <c r="F132" s="234"/>
      <c r="G132" s="234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1"/>
      <c r="T132" s="232"/>
      <c r="U132" s="233"/>
      <c r="V132" s="230"/>
      <c r="W132" s="230"/>
      <c r="X132" s="230"/>
      <c r="Y132" s="181"/>
      <c r="Z132" s="231"/>
      <c r="AA132" s="232"/>
      <c r="AB132" s="233"/>
      <c r="AC132" s="227">
        <f t="shared" si="18"/>
        <v>0</v>
      </c>
      <c r="AD132" s="228"/>
      <c r="AE132" s="229"/>
      <c r="AF132" s="227">
        <f t="shared" si="19"/>
        <v>0</v>
      </c>
      <c r="AG132" s="228"/>
      <c r="AH132" s="229"/>
      <c r="AI132" s="227">
        <f t="shared" si="20"/>
        <v>0</v>
      </c>
      <c r="AJ132" s="228"/>
      <c r="AK132" s="229"/>
      <c r="AL132" s="227">
        <f t="shared" si="21"/>
        <v>0</v>
      </c>
      <c r="AM132" s="228"/>
      <c r="AN132" s="229"/>
      <c r="AO132" s="227">
        <f t="shared" si="22"/>
        <v>0</v>
      </c>
      <c r="AP132" s="228"/>
      <c r="AQ132" s="229"/>
      <c r="AR132" s="227">
        <f t="shared" si="23"/>
        <v>0</v>
      </c>
      <c r="AS132" s="228"/>
      <c r="AT132" s="229"/>
      <c r="AU132" s="227">
        <f t="shared" si="24"/>
        <v>0</v>
      </c>
      <c r="AV132" s="228"/>
      <c r="AW132" s="229"/>
      <c r="AX132" s="227">
        <f t="shared" si="25"/>
        <v>0</v>
      </c>
      <c r="AY132" s="228"/>
      <c r="AZ132" s="229"/>
      <c r="BA132" s="227">
        <f t="shared" si="26"/>
        <v>0</v>
      </c>
      <c r="BB132" s="228"/>
      <c r="BC132" s="229"/>
      <c r="BD132" s="164"/>
      <c r="BF132" s="155"/>
      <c r="BG132" s="155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33"/>
      <c r="BT132" s="133"/>
      <c r="BU132" s="133"/>
      <c r="BV132" s="133"/>
      <c r="BW132" s="133"/>
    </row>
    <row r="133" spans="1:75" s="31" customFormat="1" ht="17.25" hidden="1" customHeight="1" x14ac:dyDescent="0.2">
      <c r="A133" s="72">
        <v>116</v>
      </c>
      <c r="B133" s="234"/>
      <c r="C133" s="234"/>
      <c r="D133" s="234"/>
      <c r="E133" s="234"/>
      <c r="F133" s="234"/>
      <c r="G133" s="234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1"/>
      <c r="T133" s="232"/>
      <c r="U133" s="233"/>
      <c r="V133" s="230"/>
      <c r="W133" s="230"/>
      <c r="X133" s="230"/>
      <c r="Y133" s="181"/>
      <c r="Z133" s="231"/>
      <c r="AA133" s="232"/>
      <c r="AB133" s="233"/>
      <c r="AC133" s="227">
        <f t="shared" si="18"/>
        <v>0</v>
      </c>
      <c r="AD133" s="228"/>
      <c r="AE133" s="229"/>
      <c r="AF133" s="227">
        <f t="shared" si="19"/>
        <v>0</v>
      </c>
      <c r="AG133" s="228"/>
      <c r="AH133" s="229"/>
      <c r="AI133" s="227">
        <f t="shared" si="20"/>
        <v>0</v>
      </c>
      <c r="AJ133" s="228"/>
      <c r="AK133" s="229"/>
      <c r="AL133" s="227">
        <f t="shared" si="21"/>
        <v>0</v>
      </c>
      <c r="AM133" s="228"/>
      <c r="AN133" s="229"/>
      <c r="AO133" s="227">
        <f t="shared" si="22"/>
        <v>0</v>
      </c>
      <c r="AP133" s="228"/>
      <c r="AQ133" s="229"/>
      <c r="AR133" s="227">
        <f t="shared" si="23"/>
        <v>0</v>
      </c>
      <c r="AS133" s="228"/>
      <c r="AT133" s="229"/>
      <c r="AU133" s="227">
        <f t="shared" si="24"/>
        <v>0</v>
      </c>
      <c r="AV133" s="228"/>
      <c r="AW133" s="229"/>
      <c r="AX133" s="227">
        <f t="shared" si="25"/>
        <v>0</v>
      </c>
      <c r="AY133" s="228"/>
      <c r="AZ133" s="229"/>
      <c r="BA133" s="227">
        <f t="shared" si="26"/>
        <v>0</v>
      </c>
      <c r="BB133" s="228"/>
      <c r="BC133" s="229"/>
      <c r="BD133" s="164"/>
      <c r="BF133" s="155"/>
      <c r="BG133" s="155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33"/>
      <c r="BT133" s="133"/>
      <c r="BU133" s="133"/>
      <c r="BV133" s="133"/>
      <c r="BW133" s="133"/>
    </row>
    <row r="134" spans="1:75" s="31" customFormat="1" ht="17.25" hidden="1" customHeight="1" x14ac:dyDescent="0.2">
      <c r="A134" s="72">
        <v>117</v>
      </c>
      <c r="B134" s="234"/>
      <c r="C134" s="234"/>
      <c r="D134" s="234"/>
      <c r="E134" s="234"/>
      <c r="F134" s="234"/>
      <c r="G134" s="234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1"/>
      <c r="T134" s="232"/>
      <c r="U134" s="233"/>
      <c r="V134" s="230"/>
      <c r="W134" s="230"/>
      <c r="X134" s="230"/>
      <c r="Y134" s="181"/>
      <c r="Z134" s="231"/>
      <c r="AA134" s="232"/>
      <c r="AB134" s="233"/>
      <c r="AC134" s="227">
        <f t="shared" si="18"/>
        <v>0</v>
      </c>
      <c r="AD134" s="228"/>
      <c r="AE134" s="229"/>
      <c r="AF134" s="227">
        <f t="shared" si="19"/>
        <v>0</v>
      </c>
      <c r="AG134" s="228"/>
      <c r="AH134" s="229"/>
      <c r="AI134" s="227">
        <f t="shared" si="20"/>
        <v>0</v>
      </c>
      <c r="AJ134" s="228"/>
      <c r="AK134" s="229"/>
      <c r="AL134" s="227">
        <f t="shared" si="21"/>
        <v>0</v>
      </c>
      <c r="AM134" s="228"/>
      <c r="AN134" s="229"/>
      <c r="AO134" s="227">
        <f t="shared" si="22"/>
        <v>0</v>
      </c>
      <c r="AP134" s="228"/>
      <c r="AQ134" s="229"/>
      <c r="AR134" s="227">
        <f t="shared" si="23"/>
        <v>0</v>
      </c>
      <c r="AS134" s="228"/>
      <c r="AT134" s="229"/>
      <c r="AU134" s="227">
        <f t="shared" si="24"/>
        <v>0</v>
      </c>
      <c r="AV134" s="228"/>
      <c r="AW134" s="229"/>
      <c r="AX134" s="227">
        <f t="shared" si="25"/>
        <v>0</v>
      </c>
      <c r="AY134" s="228"/>
      <c r="AZ134" s="229"/>
      <c r="BA134" s="227">
        <f t="shared" si="26"/>
        <v>0</v>
      </c>
      <c r="BB134" s="228"/>
      <c r="BC134" s="229"/>
      <c r="BD134" s="164"/>
      <c r="BF134" s="155"/>
      <c r="BG134" s="155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33"/>
      <c r="BT134" s="133"/>
      <c r="BU134" s="133"/>
      <c r="BV134" s="133"/>
      <c r="BW134" s="133"/>
    </row>
    <row r="135" spans="1:75" s="31" customFormat="1" ht="17.25" hidden="1" customHeight="1" x14ac:dyDescent="0.2">
      <c r="A135" s="72">
        <v>118</v>
      </c>
      <c r="B135" s="234"/>
      <c r="C135" s="234"/>
      <c r="D135" s="234"/>
      <c r="E135" s="234"/>
      <c r="F135" s="234"/>
      <c r="G135" s="234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1"/>
      <c r="T135" s="232"/>
      <c r="U135" s="233"/>
      <c r="V135" s="230"/>
      <c r="W135" s="230"/>
      <c r="X135" s="230"/>
      <c r="Y135" s="181"/>
      <c r="Z135" s="231"/>
      <c r="AA135" s="232"/>
      <c r="AB135" s="233"/>
      <c r="AC135" s="227">
        <f t="shared" si="18"/>
        <v>0</v>
      </c>
      <c r="AD135" s="228"/>
      <c r="AE135" s="229"/>
      <c r="AF135" s="227">
        <f t="shared" si="19"/>
        <v>0</v>
      </c>
      <c r="AG135" s="228"/>
      <c r="AH135" s="229"/>
      <c r="AI135" s="227">
        <f t="shared" si="20"/>
        <v>0</v>
      </c>
      <c r="AJ135" s="228"/>
      <c r="AK135" s="229"/>
      <c r="AL135" s="227">
        <f t="shared" si="21"/>
        <v>0</v>
      </c>
      <c r="AM135" s="228"/>
      <c r="AN135" s="229"/>
      <c r="AO135" s="227">
        <f t="shared" si="22"/>
        <v>0</v>
      </c>
      <c r="AP135" s="228"/>
      <c r="AQ135" s="229"/>
      <c r="AR135" s="227">
        <f t="shared" si="23"/>
        <v>0</v>
      </c>
      <c r="AS135" s="228"/>
      <c r="AT135" s="229"/>
      <c r="AU135" s="227">
        <f t="shared" si="24"/>
        <v>0</v>
      </c>
      <c r="AV135" s="228"/>
      <c r="AW135" s="229"/>
      <c r="AX135" s="227">
        <f t="shared" si="25"/>
        <v>0</v>
      </c>
      <c r="AY135" s="228"/>
      <c r="AZ135" s="229"/>
      <c r="BA135" s="227">
        <f t="shared" si="26"/>
        <v>0</v>
      </c>
      <c r="BB135" s="228"/>
      <c r="BC135" s="229"/>
      <c r="BD135" s="164"/>
      <c r="BF135" s="155"/>
      <c r="BG135" s="155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33"/>
      <c r="BT135" s="133"/>
      <c r="BU135" s="133"/>
      <c r="BV135" s="133"/>
      <c r="BW135" s="133"/>
    </row>
    <row r="136" spans="1:75" s="31" customFormat="1" ht="17.25" hidden="1" customHeight="1" x14ac:dyDescent="0.2">
      <c r="A136" s="72">
        <v>119</v>
      </c>
      <c r="B136" s="234"/>
      <c r="C136" s="234"/>
      <c r="D136" s="234"/>
      <c r="E136" s="234"/>
      <c r="F136" s="234"/>
      <c r="G136" s="234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1"/>
      <c r="T136" s="232"/>
      <c r="U136" s="233"/>
      <c r="V136" s="230"/>
      <c r="W136" s="230"/>
      <c r="X136" s="230"/>
      <c r="Y136" s="181"/>
      <c r="Z136" s="231"/>
      <c r="AA136" s="232"/>
      <c r="AB136" s="233"/>
      <c r="AC136" s="227">
        <f t="shared" si="18"/>
        <v>0</v>
      </c>
      <c r="AD136" s="228"/>
      <c r="AE136" s="229"/>
      <c r="AF136" s="227">
        <f t="shared" si="19"/>
        <v>0</v>
      </c>
      <c r="AG136" s="228"/>
      <c r="AH136" s="229"/>
      <c r="AI136" s="227">
        <f t="shared" si="20"/>
        <v>0</v>
      </c>
      <c r="AJ136" s="228"/>
      <c r="AK136" s="229"/>
      <c r="AL136" s="227">
        <f t="shared" si="21"/>
        <v>0</v>
      </c>
      <c r="AM136" s="228"/>
      <c r="AN136" s="229"/>
      <c r="AO136" s="227">
        <f t="shared" si="22"/>
        <v>0</v>
      </c>
      <c r="AP136" s="228"/>
      <c r="AQ136" s="229"/>
      <c r="AR136" s="227">
        <f t="shared" si="23"/>
        <v>0</v>
      </c>
      <c r="AS136" s="228"/>
      <c r="AT136" s="229"/>
      <c r="AU136" s="227">
        <f t="shared" si="24"/>
        <v>0</v>
      </c>
      <c r="AV136" s="228"/>
      <c r="AW136" s="229"/>
      <c r="AX136" s="227">
        <f t="shared" si="25"/>
        <v>0</v>
      </c>
      <c r="AY136" s="228"/>
      <c r="AZ136" s="229"/>
      <c r="BA136" s="227">
        <f t="shared" si="26"/>
        <v>0</v>
      </c>
      <c r="BB136" s="228"/>
      <c r="BC136" s="229"/>
      <c r="BD136" s="164"/>
      <c r="BF136" s="155"/>
      <c r="BG136" s="155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33"/>
      <c r="BT136" s="133"/>
      <c r="BU136" s="133"/>
      <c r="BV136" s="133"/>
      <c r="BW136" s="133"/>
    </row>
    <row r="137" spans="1:75" s="31" customFormat="1" ht="17.25" hidden="1" customHeight="1" x14ac:dyDescent="0.2">
      <c r="A137" s="72">
        <v>120</v>
      </c>
      <c r="B137" s="234"/>
      <c r="C137" s="234"/>
      <c r="D137" s="234"/>
      <c r="E137" s="234"/>
      <c r="F137" s="234"/>
      <c r="G137" s="234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1"/>
      <c r="T137" s="232"/>
      <c r="U137" s="233"/>
      <c r="V137" s="230"/>
      <c r="W137" s="230"/>
      <c r="X137" s="230"/>
      <c r="Y137" s="181"/>
      <c r="Z137" s="231"/>
      <c r="AA137" s="232"/>
      <c r="AB137" s="233"/>
      <c r="AC137" s="227">
        <f t="shared" si="18"/>
        <v>0</v>
      </c>
      <c r="AD137" s="228"/>
      <c r="AE137" s="229"/>
      <c r="AF137" s="227">
        <f t="shared" si="19"/>
        <v>0</v>
      </c>
      <c r="AG137" s="228"/>
      <c r="AH137" s="229"/>
      <c r="AI137" s="227">
        <f t="shared" si="20"/>
        <v>0</v>
      </c>
      <c r="AJ137" s="228"/>
      <c r="AK137" s="229"/>
      <c r="AL137" s="227">
        <f t="shared" si="21"/>
        <v>0</v>
      </c>
      <c r="AM137" s="228"/>
      <c r="AN137" s="229"/>
      <c r="AO137" s="227">
        <f t="shared" si="22"/>
        <v>0</v>
      </c>
      <c r="AP137" s="228"/>
      <c r="AQ137" s="229"/>
      <c r="AR137" s="227">
        <f t="shared" si="23"/>
        <v>0</v>
      </c>
      <c r="AS137" s="228"/>
      <c r="AT137" s="229"/>
      <c r="AU137" s="227">
        <f t="shared" si="24"/>
        <v>0</v>
      </c>
      <c r="AV137" s="228"/>
      <c r="AW137" s="229"/>
      <c r="AX137" s="227">
        <f t="shared" si="25"/>
        <v>0</v>
      </c>
      <c r="AY137" s="228"/>
      <c r="AZ137" s="229"/>
      <c r="BA137" s="227">
        <f t="shared" si="26"/>
        <v>0</v>
      </c>
      <c r="BB137" s="228"/>
      <c r="BC137" s="229"/>
      <c r="BD137" s="164"/>
      <c r="BF137" s="155"/>
      <c r="BG137" s="155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33"/>
      <c r="BT137" s="133"/>
      <c r="BU137" s="133"/>
      <c r="BV137" s="133"/>
      <c r="BW137" s="133"/>
    </row>
    <row r="138" spans="1:75" s="31" customFormat="1" ht="17.25" hidden="1" customHeight="1" x14ac:dyDescent="0.2">
      <c r="A138" s="72">
        <v>121</v>
      </c>
      <c r="B138" s="234"/>
      <c r="C138" s="234"/>
      <c r="D138" s="234"/>
      <c r="E138" s="234"/>
      <c r="F138" s="234"/>
      <c r="G138" s="234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1"/>
      <c r="T138" s="232"/>
      <c r="U138" s="233"/>
      <c r="V138" s="230"/>
      <c r="W138" s="230"/>
      <c r="X138" s="230"/>
      <c r="Y138" s="181"/>
      <c r="Z138" s="231"/>
      <c r="AA138" s="232"/>
      <c r="AB138" s="233"/>
      <c r="AC138" s="227">
        <f t="shared" si="18"/>
        <v>0</v>
      </c>
      <c r="AD138" s="228"/>
      <c r="AE138" s="229"/>
      <c r="AF138" s="227">
        <f t="shared" si="19"/>
        <v>0</v>
      </c>
      <c r="AG138" s="228"/>
      <c r="AH138" s="229"/>
      <c r="AI138" s="227">
        <f t="shared" si="20"/>
        <v>0</v>
      </c>
      <c r="AJ138" s="228"/>
      <c r="AK138" s="229"/>
      <c r="AL138" s="227">
        <f t="shared" si="21"/>
        <v>0</v>
      </c>
      <c r="AM138" s="228"/>
      <c r="AN138" s="229"/>
      <c r="AO138" s="227">
        <f t="shared" si="22"/>
        <v>0</v>
      </c>
      <c r="AP138" s="228"/>
      <c r="AQ138" s="229"/>
      <c r="AR138" s="227">
        <f t="shared" si="23"/>
        <v>0</v>
      </c>
      <c r="AS138" s="228"/>
      <c r="AT138" s="229"/>
      <c r="AU138" s="227">
        <f t="shared" si="24"/>
        <v>0</v>
      </c>
      <c r="AV138" s="228"/>
      <c r="AW138" s="229"/>
      <c r="AX138" s="227">
        <f t="shared" si="25"/>
        <v>0</v>
      </c>
      <c r="AY138" s="228"/>
      <c r="AZ138" s="229"/>
      <c r="BA138" s="227">
        <f t="shared" si="26"/>
        <v>0</v>
      </c>
      <c r="BB138" s="228"/>
      <c r="BC138" s="229"/>
      <c r="BD138" s="164"/>
      <c r="BF138" s="155"/>
      <c r="BG138" s="155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33"/>
      <c r="BT138" s="133"/>
      <c r="BU138" s="133"/>
      <c r="BV138" s="133"/>
      <c r="BW138" s="133"/>
    </row>
    <row r="139" spans="1:75" s="31" customFormat="1" ht="17.25" hidden="1" customHeight="1" x14ac:dyDescent="0.2">
      <c r="A139" s="72">
        <v>122</v>
      </c>
      <c r="B139" s="234"/>
      <c r="C139" s="234"/>
      <c r="D139" s="234"/>
      <c r="E139" s="234"/>
      <c r="F139" s="234"/>
      <c r="G139" s="234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1"/>
      <c r="T139" s="232"/>
      <c r="U139" s="233"/>
      <c r="V139" s="230"/>
      <c r="W139" s="230"/>
      <c r="X139" s="230"/>
      <c r="Y139" s="181"/>
      <c r="Z139" s="231"/>
      <c r="AA139" s="232"/>
      <c r="AB139" s="233"/>
      <c r="AC139" s="227">
        <f t="shared" si="18"/>
        <v>0</v>
      </c>
      <c r="AD139" s="228"/>
      <c r="AE139" s="229"/>
      <c r="AF139" s="227">
        <f t="shared" si="19"/>
        <v>0</v>
      </c>
      <c r="AG139" s="228"/>
      <c r="AH139" s="229"/>
      <c r="AI139" s="227">
        <f t="shared" si="20"/>
        <v>0</v>
      </c>
      <c r="AJ139" s="228"/>
      <c r="AK139" s="229"/>
      <c r="AL139" s="227">
        <f t="shared" si="21"/>
        <v>0</v>
      </c>
      <c r="AM139" s="228"/>
      <c r="AN139" s="229"/>
      <c r="AO139" s="227">
        <f t="shared" si="22"/>
        <v>0</v>
      </c>
      <c r="AP139" s="228"/>
      <c r="AQ139" s="229"/>
      <c r="AR139" s="227">
        <f t="shared" si="23"/>
        <v>0</v>
      </c>
      <c r="AS139" s="228"/>
      <c r="AT139" s="229"/>
      <c r="AU139" s="227">
        <f t="shared" si="24"/>
        <v>0</v>
      </c>
      <c r="AV139" s="228"/>
      <c r="AW139" s="229"/>
      <c r="AX139" s="227">
        <f t="shared" si="25"/>
        <v>0</v>
      </c>
      <c r="AY139" s="228"/>
      <c r="AZ139" s="229"/>
      <c r="BA139" s="227">
        <f t="shared" si="26"/>
        <v>0</v>
      </c>
      <c r="BB139" s="228"/>
      <c r="BC139" s="229"/>
      <c r="BD139" s="164"/>
      <c r="BF139" s="155"/>
      <c r="BG139" s="155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33"/>
      <c r="BT139" s="133"/>
      <c r="BU139" s="133"/>
      <c r="BV139" s="133"/>
      <c r="BW139" s="133"/>
    </row>
    <row r="140" spans="1:75" s="31" customFormat="1" ht="17.25" hidden="1" customHeight="1" x14ac:dyDescent="0.2">
      <c r="A140" s="72">
        <v>123</v>
      </c>
      <c r="B140" s="234"/>
      <c r="C140" s="234"/>
      <c r="D140" s="234"/>
      <c r="E140" s="234"/>
      <c r="F140" s="234"/>
      <c r="G140" s="234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1"/>
      <c r="T140" s="232"/>
      <c r="U140" s="233"/>
      <c r="V140" s="230"/>
      <c r="W140" s="230"/>
      <c r="X140" s="230"/>
      <c r="Y140" s="181"/>
      <c r="Z140" s="231"/>
      <c r="AA140" s="232"/>
      <c r="AB140" s="233"/>
      <c r="AC140" s="227">
        <f t="shared" si="18"/>
        <v>0</v>
      </c>
      <c r="AD140" s="228"/>
      <c r="AE140" s="229"/>
      <c r="AF140" s="227">
        <f t="shared" si="19"/>
        <v>0</v>
      </c>
      <c r="AG140" s="228"/>
      <c r="AH140" s="229"/>
      <c r="AI140" s="227">
        <f t="shared" si="20"/>
        <v>0</v>
      </c>
      <c r="AJ140" s="228"/>
      <c r="AK140" s="229"/>
      <c r="AL140" s="227">
        <f t="shared" si="21"/>
        <v>0</v>
      </c>
      <c r="AM140" s="228"/>
      <c r="AN140" s="229"/>
      <c r="AO140" s="227">
        <f t="shared" si="22"/>
        <v>0</v>
      </c>
      <c r="AP140" s="228"/>
      <c r="AQ140" s="229"/>
      <c r="AR140" s="227">
        <f t="shared" si="23"/>
        <v>0</v>
      </c>
      <c r="AS140" s="228"/>
      <c r="AT140" s="229"/>
      <c r="AU140" s="227">
        <f t="shared" si="24"/>
        <v>0</v>
      </c>
      <c r="AV140" s="228"/>
      <c r="AW140" s="229"/>
      <c r="AX140" s="227">
        <f t="shared" si="25"/>
        <v>0</v>
      </c>
      <c r="AY140" s="228"/>
      <c r="AZ140" s="229"/>
      <c r="BA140" s="227">
        <f t="shared" si="26"/>
        <v>0</v>
      </c>
      <c r="BB140" s="228"/>
      <c r="BC140" s="229"/>
      <c r="BD140" s="164"/>
      <c r="BF140" s="155"/>
      <c r="BG140" s="155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33"/>
      <c r="BT140" s="133"/>
      <c r="BU140" s="133"/>
      <c r="BV140" s="133"/>
      <c r="BW140" s="133"/>
    </row>
    <row r="141" spans="1:75" s="31" customFormat="1" ht="17.25" hidden="1" customHeight="1" x14ac:dyDescent="0.2">
      <c r="A141" s="72">
        <v>124</v>
      </c>
      <c r="B141" s="234"/>
      <c r="C141" s="234"/>
      <c r="D141" s="234"/>
      <c r="E141" s="234"/>
      <c r="F141" s="234"/>
      <c r="G141" s="234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1"/>
      <c r="T141" s="232"/>
      <c r="U141" s="233"/>
      <c r="V141" s="230"/>
      <c r="W141" s="230"/>
      <c r="X141" s="230"/>
      <c r="Y141" s="181"/>
      <c r="Z141" s="231"/>
      <c r="AA141" s="232"/>
      <c r="AB141" s="233"/>
      <c r="AC141" s="227">
        <f t="shared" si="18"/>
        <v>0</v>
      </c>
      <c r="AD141" s="228"/>
      <c r="AE141" s="229"/>
      <c r="AF141" s="227">
        <f t="shared" si="19"/>
        <v>0</v>
      </c>
      <c r="AG141" s="228"/>
      <c r="AH141" s="229"/>
      <c r="AI141" s="227">
        <f t="shared" si="20"/>
        <v>0</v>
      </c>
      <c r="AJ141" s="228"/>
      <c r="AK141" s="229"/>
      <c r="AL141" s="227">
        <f t="shared" si="21"/>
        <v>0</v>
      </c>
      <c r="AM141" s="228"/>
      <c r="AN141" s="229"/>
      <c r="AO141" s="227">
        <f t="shared" si="22"/>
        <v>0</v>
      </c>
      <c r="AP141" s="228"/>
      <c r="AQ141" s="229"/>
      <c r="AR141" s="227">
        <f t="shared" si="23"/>
        <v>0</v>
      </c>
      <c r="AS141" s="228"/>
      <c r="AT141" s="229"/>
      <c r="AU141" s="227">
        <f t="shared" si="24"/>
        <v>0</v>
      </c>
      <c r="AV141" s="228"/>
      <c r="AW141" s="229"/>
      <c r="AX141" s="227">
        <f t="shared" si="25"/>
        <v>0</v>
      </c>
      <c r="AY141" s="228"/>
      <c r="AZ141" s="229"/>
      <c r="BA141" s="227">
        <f t="shared" si="26"/>
        <v>0</v>
      </c>
      <c r="BB141" s="228"/>
      <c r="BC141" s="229"/>
      <c r="BD141" s="164"/>
      <c r="BF141" s="155"/>
      <c r="BG141" s="155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33"/>
      <c r="BT141" s="133"/>
      <c r="BU141" s="133"/>
      <c r="BV141" s="133"/>
      <c r="BW141" s="133"/>
    </row>
    <row r="142" spans="1:75" s="31" customFormat="1" ht="17.25" hidden="1" customHeight="1" x14ac:dyDescent="0.2">
      <c r="A142" s="72">
        <v>125</v>
      </c>
      <c r="B142" s="234"/>
      <c r="C142" s="234"/>
      <c r="D142" s="234"/>
      <c r="E142" s="234"/>
      <c r="F142" s="234"/>
      <c r="G142" s="234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1"/>
      <c r="T142" s="232"/>
      <c r="U142" s="233"/>
      <c r="V142" s="230"/>
      <c r="W142" s="230"/>
      <c r="X142" s="230"/>
      <c r="Y142" s="181"/>
      <c r="Z142" s="231"/>
      <c r="AA142" s="232"/>
      <c r="AB142" s="233"/>
      <c r="AC142" s="227">
        <f t="shared" si="18"/>
        <v>0</v>
      </c>
      <c r="AD142" s="228"/>
      <c r="AE142" s="229"/>
      <c r="AF142" s="227">
        <f t="shared" si="19"/>
        <v>0</v>
      </c>
      <c r="AG142" s="228"/>
      <c r="AH142" s="229"/>
      <c r="AI142" s="227">
        <f t="shared" si="20"/>
        <v>0</v>
      </c>
      <c r="AJ142" s="228"/>
      <c r="AK142" s="229"/>
      <c r="AL142" s="227">
        <f t="shared" si="21"/>
        <v>0</v>
      </c>
      <c r="AM142" s="228"/>
      <c r="AN142" s="229"/>
      <c r="AO142" s="227">
        <f t="shared" si="22"/>
        <v>0</v>
      </c>
      <c r="AP142" s="228"/>
      <c r="AQ142" s="229"/>
      <c r="AR142" s="227">
        <f t="shared" si="23"/>
        <v>0</v>
      </c>
      <c r="AS142" s="228"/>
      <c r="AT142" s="229"/>
      <c r="AU142" s="227">
        <f t="shared" si="24"/>
        <v>0</v>
      </c>
      <c r="AV142" s="228"/>
      <c r="AW142" s="229"/>
      <c r="AX142" s="227">
        <f t="shared" si="25"/>
        <v>0</v>
      </c>
      <c r="AY142" s="228"/>
      <c r="AZ142" s="229"/>
      <c r="BA142" s="227">
        <f t="shared" si="26"/>
        <v>0</v>
      </c>
      <c r="BB142" s="228"/>
      <c r="BC142" s="229"/>
      <c r="BD142" s="164"/>
      <c r="BF142" s="155"/>
      <c r="BG142" s="155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33"/>
      <c r="BT142" s="133"/>
      <c r="BU142" s="133"/>
      <c r="BV142" s="133"/>
      <c r="BW142" s="133"/>
    </row>
    <row r="143" spans="1:75" s="31" customFormat="1" ht="17.25" hidden="1" customHeight="1" x14ac:dyDescent="0.2">
      <c r="A143" s="72">
        <v>126</v>
      </c>
      <c r="B143" s="234"/>
      <c r="C143" s="234"/>
      <c r="D143" s="234"/>
      <c r="E143" s="234"/>
      <c r="F143" s="234"/>
      <c r="G143" s="234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1"/>
      <c r="T143" s="232"/>
      <c r="U143" s="233"/>
      <c r="V143" s="230"/>
      <c r="W143" s="230"/>
      <c r="X143" s="230"/>
      <c r="Y143" s="181"/>
      <c r="Z143" s="231"/>
      <c r="AA143" s="232"/>
      <c r="AB143" s="233"/>
      <c r="AC143" s="227">
        <f t="shared" si="18"/>
        <v>0</v>
      </c>
      <c r="AD143" s="228"/>
      <c r="AE143" s="229"/>
      <c r="AF143" s="227">
        <f t="shared" si="19"/>
        <v>0</v>
      </c>
      <c r="AG143" s="228"/>
      <c r="AH143" s="229"/>
      <c r="AI143" s="227">
        <f t="shared" si="20"/>
        <v>0</v>
      </c>
      <c r="AJ143" s="228"/>
      <c r="AK143" s="229"/>
      <c r="AL143" s="227">
        <f t="shared" si="21"/>
        <v>0</v>
      </c>
      <c r="AM143" s="228"/>
      <c r="AN143" s="229"/>
      <c r="AO143" s="227">
        <f t="shared" si="22"/>
        <v>0</v>
      </c>
      <c r="AP143" s="228"/>
      <c r="AQ143" s="229"/>
      <c r="AR143" s="227">
        <f t="shared" si="23"/>
        <v>0</v>
      </c>
      <c r="AS143" s="228"/>
      <c r="AT143" s="229"/>
      <c r="AU143" s="227">
        <f t="shared" si="24"/>
        <v>0</v>
      </c>
      <c r="AV143" s="228"/>
      <c r="AW143" s="229"/>
      <c r="AX143" s="227">
        <f t="shared" si="25"/>
        <v>0</v>
      </c>
      <c r="AY143" s="228"/>
      <c r="AZ143" s="229"/>
      <c r="BA143" s="227">
        <f t="shared" si="26"/>
        <v>0</v>
      </c>
      <c r="BB143" s="228"/>
      <c r="BC143" s="229"/>
      <c r="BD143" s="164"/>
      <c r="BF143" s="155"/>
      <c r="BG143" s="155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33"/>
      <c r="BT143" s="133"/>
      <c r="BU143" s="133"/>
      <c r="BV143" s="133"/>
      <c r="BW143" s="133"/>
    </row>
    <row r="144" spans="1:75" s="31" customFormat="1" ht="17.25" hidden="1" customHeight="1" x14ac:dyDescent="0.2">
      <c r="A144" s="72">
        <v>127</v>
      </c>
      <c r="B144" s="234"/>
      <c r="C144" s="234"/>
      <c r="D144" s="234"/>
      <c r="E144" s="234"/>
      <c r="F144" s="234"/>
      <c r="G144" s="234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1"/>
      <c r="T144" s="232"/>
      <c r="U144" s="233"/>
      <c r="V144" s="230"/>
      <c r="W144" s="230"/>
      <c r="X144" s="230"/>
      <c r="Y144" s="181"/>
      <c r="Z144" s="231"/>
      <c r="AA144" s="232"/>
      <c r="AB144" s="233"/>
      <c r="AC144" s="227">
        <f t="shared" si="18"/>
        <v>0</v>
      </c>
      <c r="AD144" s="228"/>
      <c r="AE144" s="229"/>
      <c r="AF144" s="227">
        <f t="shared" si="19"/>
        <v>0</v>
      </c>
      <c r="AG144" s="228"/>
      <c r="AH144" s="229"/>
      <c r="AI144" s="227">
        <f t="shared" si="20"/>
        <v>0</v>
      </c>
      <c r="AJ144" s="228"/>
      <c r="AK144" s="229"/>
      <c r="AL144" s="227">
        <f t="shared" si="21"/>
        <v>0</v>
      </c>
      <c r="AM144" s="228"/>
      <c r="AN144" s="229"/>
      <c r="AO144" s="227">
        <f t="shared" si="22"/>
        <v>0</v>
      </c>
      <c r="AP144" s="228"/>
      <c r="AQ144" s="229"/>
      <c r="AR144" s="227">
        <f t="shared" si="23"/>
        <v>0</v>
      </c>
      <c r="AS144" s="228"/>
      <c r="AT144" s="229"/>
      <c r="AU144" s="227">
        <f t="shared" si="24"/>
        <v>0</v>
      </c>
      <c r="AV144" s="228"/>
      <c r="AW144" s="229"/>
      <c r="AX144" s="227">
        <f t="shared" si="25"/>
        <v>0</v>
      </c>
      <c r="AY144" s="228"/>
      <c r="AZ144" s="229"/>
      <c r="BA144" s="227">
        <f t="shared" si="26"/>
        <v>0</v>
      </c>
      <c r="BB144" s="228"/>
      <c r="BC144" s="229"/>
      <c r="BD144" s="164"/>
      <c r="BF144" s="155"/>
      <c r="BG144" s="155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33"/>
      <c r="BT144" s="133"/>
      <c r="BU144" s="133"/>
      <c r="BV144" s="133"/>
      <c r="BW144" s="133"/>
    </row>
    <row r="145" spans="1:75" s="31" customFormat="1" ht="17.25" hidden="1" customHeight="1" x14ac:dyDescent="0.2">
      <c r="A145" s="72">
        <v>128</v>
      </c>
      <c r="B145" s="234"/>
      <c r="C145" s="234"/>
      <c r="D145" s="234"/>
      <c r="E145" s="234"/>
      <c r="F145" s="234"/>
      <c r="G145" s="234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1"/>
      <c r="T145" s="232"/>
      <c r="U145" s="233"/>
      <c r="V145" s="230"/>
      <c r="W145" s="230"/>
      <c r="X145" s="230"/>
      <c r="Y145" s="181"/>
      <c r="Z145" s="231"/>
      <c r="AA145" s="232"/>
      <c r="AB145" s="233"/>
      <c r="AC145" s="227">
        <f t="shared" si="18"/>
        <v>0</v>
      </c>
      <c r="AD145" s="228"/>
      <c r="AE145" s="229"/>
      <c r="AF145" s="227">
        <f t="shared" si="19"/>
        <v>0</v>
      </c>
      <c r="AG145" s="228"/>
      <c r="AH145" s="229"/>
      <c r="AI145" s="227">
        <f t="shared" si="20"/>
        <v>0</v>
      </c>
      <c r="AJ145" s="228"/>
      <c r="AK145" s="229"/>
      <c r="AL145" s="227">
        <f t="shared" si="21"/>
        <v>0</v>
      </c>
      <c r="AM145" s="228"/>
      <c r="AN145" s="229"/>
      <c r="AO145" s="227">
        <f t="shared" si="22"/>
        <v>0</v>
      </c>
      <c r="AP145" s="228"/>
      <c r="AQ145" s="229"/>
      <c r="AR145" s="227">
        <f t="shared" si="23"/>
        <v>0</v>
      </c>
      <c r="AS145" s="228"/>
      <c r="AT145" s="229"/>
      <c r="AU145" s="227">
        <f t="shared" si="24"/>
        <v>0</v>
      </c>
      <c r="AV145" s="228"/>
      <c r="AW145" s="229"/>
      <c r="AX145" s="227">
        <f t="shared" si="25"/>
        <v>0</v>
      </c>
      <c r="AY145" s="228"/>
      <c r="AZ145" s="229"/>
      <c r="BA145" s="227">
        <f t="shared" si="26"/>
        <v>0</v>
      </c>
      <c r="BB145" s="228"/>
      <c r="BC145" s="229"/>
      <c r="BD145" s="164"/>
      <c r="BF145" s="155"/>
      <c r="BG145" s="155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33"/>
      <c r="BT145" s="133"/>
      <c r="BU145" s="133"/>
      <c r="BV145" s="133"/>
      <c r="BW145" s="133"/>
    </row>
    <row r="146" spans="1:75" s="31" customFormat="1" ht="17.25" hidden="1" customHeight="1" x14ac:dyDescent="0.2">
      <c r="A146" s="72">
        <v>129</v>
      </c>
      <c r="B146" s="234"/>
      <c r="C146" s="234"/>
      <c r="D146" s="234"/>
      <c r="E146" s="234"/>
      <c r="F146" s="234"/>
      <c r="G146" s="234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1"/>
      <c r="T146" s="232"/>
      <c r="U146" s="233"/>
      <c r="V146" s="230"/>
      <c r="W146" s="230"/>
      <c r="X146" s="230"/>
      <c r="Y146" s="181"/>
      <c r="Z146" s="231"/>
      <c r="AA146" s="232"/>
      <c r="AB146" s="233"/>
      <c r="AC146" s="227">
        <f t="shared" ref="AC146:AC209" si="27">IF((MID($Y146,1,1)="2"),($V146-$Z146),0)</f>
        <v>0</v>
      </c>
      <c r="AD146" s="228"/>
      <c r="AE146" s="229"/>
      <c r="AF146" s="227">
        <f t="shared" ref="AF146:AF209" si="28">IF(OR((MID($Y146,1,2)=("51")),(MID($Y146,1,2)=("52")),(MID($Y146,1,2)=("53")),(MID($Y146,1,2)=("54"))),($V146-$Z146),0)</f>
        <v>0</v>
      </c>
      <c r="AG146" s="228"/>
      <c r="AH146" s="229"/>
      <c r="AI146" s="227">
        <f t="shared" ref="AI146:AI209" si="29">IF((MID($Y146,1,2)="55"),($V146-$Z146),0)</f>
        <v>0</v>
      </c>
      <c r="AJ146" s="228"/>
      <c r="AK146" s="229"/>
      <c r="AL146" s="227">
        <f t="shared" ref="AL146:AL209" si="30">IF((MID($Y146,1,2)="56"),($V146-$Z146),0)</f>
        <v>0</v>
      </c>
      <c r="AM146" s="228"/>
      <c r="AN146" s="229"/>
      <c r="AO146" s="227">
        <f t="shared" ref="AO146:AO209" si="31">IF((MID($Y146,1,2)="57"),($V146-$Z146),0)</f>
        <v>0</v>
      </c>
      <c r="AP146" s="228"/>
      <c r="AQ146" s="229"/>
      <c r="AR146" s="227">
        <f t="shared" ref="AR146:AR209" si="32">IF((MID($Y146,1,2)="59"),($V146-$Z146),0)</f>
        <v>0</v>
      </c>
      <c r="AS146" s="228"/>
      <c r="AT146" s="229"/>
      <c r="AU146" s="227">
        <f t="shared" ref="AU146:AU209" si="33">IF((MID($Y146,1,1)="6"),($V146-$Z146),0)</f>
        <v>0</v>
      </c>
      <c r="AV146" s="228"/>
      <c r="AW146" s="229"/>
      <c r="AX146" s="227">
        <f t="shared" ref="AX146:AX209" si="34">IF(OR(Y146="721 Beweissicherung",Y146="721 Untersuchungen Bodendenkmale"),0,IF((MID($Y146,1,1)="7"),($V146-$Z146),0))</f>
        <v>0</v>
      </c>
      <c r="AY146" s="228"/>
      <c r="AZ146" s="229"/>
      <c r="BA146" s="227">
        <f t="shared" ref="BA146:BA209" si="35">IF(OR(Y146="721 Beweissicherung",Y146="721 Untersuchungen Bodendenkmale"),($V146-$Z146),0)</f>
        <v>0</v>
      </c>
      <c r="BB146" s="228"/>
      <c r="BC146" s="229"/>
      <c r="BD146" s="164"/>
      <c r="BF146" s="155"/>
      <c r="BG146" s="155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33"/>
      <c r="BT146" s="133"/>
      <c r="BU146" s="133"/>
      <c r="BV146" s="133"/>
      <c r="BW146" s="133"/>
    </row>
    <row r="147" spans="1:75" s="31" customFormat="1" ht="17.25" hidden="1" customHeight="1" x14ac:dyDescent="0.2">
      <c r="A147" s="72">
        <v>130</v>
      </c>
      <c r="B147" s="234"/>
      <c r="C147" s="234"/>
      <c r="D147" s="234"/>
      <c r="E147" s="234"/>
      <c r="F147" s="234"/>
      <c r="G147" s="234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1"/>
      <c r="T147" s="232"/>
      <c r="U147" s="233"/>
      <c r="V147" s="230"/>
      <c r="W147" s="230"/>
      <c r="X147" s="230"/>
      <c r="Y147" s="181"/>
      <c r="Z147" s="231"/>
      <c r="AA147" s="232"/>
      <c r="AB147" s="233"/>
      <c r="AC147" s="227">
        <f t="shared" si="27"/>
        <v>0</v>
      </c>
      <c r="AD147" s="228"/>
      <c r="AE147" s="229"/>
      <c r="AF147" s="227">
        <f t="shared" si="28"/>
        <v>0</v>
      </c>
      <c r="AG147" s="228"/>
      <c r="AH147" s="229"/>
      <c r="AI147" s="227">
        <f t="shared" si="29"/>
        <v>0</v>
      </c>
      <c r="AJ147" s="228"/>
      <c r="AK147" s="229"/>
      <c r="AL147" s="227">
        <f t="shared" si="30"/>
        <v>0</v>
      </c>
      <c r="AM147" s="228"/>
      <c r="AN147" s="229"/>
      <c r="AO147" s="227">
        <f t="shared" si="31"/>
        <v>0</v>
      </c>
      <c r="AP147" s="228"/>
      <c r="AQ147" s="229"/>
      <c r="AR147" s="227">
        <f t="shared" si="32"/>
        <v>0</v>
      </c>
      <c r="AS147" s="228"/>
      <c r="AT147" s="229"/>
      <c r="AU147" s="227">
        <f t="shared" si="33"/>
        <v>0</v>
      </c>
      <c r="AV147" s="228"/>
      <c r="AW147" s="229"/>
      <c r="AX147" s="227">
        <f t="shared" si="34"/>
        <v>0</v>
      </c>
      <c r="AY147" s="228"/>
      <c r="AZ147" s="229"/>
      <c r="BA147" s="227">
        <f t="shared" si="35"/>
        <v>0</v>
      </c>
      <c r="BB147" s="228"/>
      <c r="BC147" s="229"/>
      <c r="BD147" s="164"/>
      <c r="BF147" s="155"/>
      <c r="BG147" s="155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33"/>
      <c r="BT147" s="133"/>
      <c r="BU147" s="133"/>
      <c r="BV147" s="133"/>
      <c r="BW147" s="133"/>
    </row>
    <row r="148" spans="1:75" s="31" customFormat="1" ht="17.25" hidden="1" customHeight="1" x14ac:dyDescent="0.2">
      <c r="A148" s="72">
        <v>131</v>
      </c>
      <c r="B148" s="234"/>
      <c r="C148" s="234"/>
      <c r="D148" s="234"/>
      <c r="E148" s="234"/>
      <c r="F148" s="234"/>
      <c r="G148" s="234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1"/>
      <c r="T148" s="232"/>
      <c r="U148" s="233"/>
      <c r="V148" s="230"/>
      <c r="W148" s="230"/>
      <c r="X148" s="230"/>
      <c r="Y148" s="181"/>
      <c r="Z148" s="231"/>
      <c r="AA148" s="232"/>
      <c r="AB148" s="233"/>
      <c r="AC148" s="227">
        <f t="shared" si="27"/>
        <v>0</v>
      </c>
      <c r="AD148" s="228"/>
      <c r="AE148" s="229"/>
      <c r="AF148" s="227">
        <f t="shared" si="28"/>
        <v>0</v>
      </c>
      <c r="AG148" s="228"/>
      <c r="AH148" s="229"/>
      <c r="AI148" s="227">
        <f t="shared" si="29"/>
        <v>0</v>
      </c>
      <c r="AJ148" s="228"/>
      <c r="AK148" s="229"/>
      <c r="AL148" s="227">
        <f t="shared" si="30"/>
        <v>0</v>
      </c>
      <c r="AM148" s="228"/>
      <c r="AN148" s="229"/>
      <c r="AO148" s="227">
        <f t="shared" si="31"/>
        <v>0</v>
      </c>
      <c r="AP148" s="228"/>
      <c r="AQ148" s="229"/>
      <c r="AR148" s="227">
        <f t="shared" si="32"/>
        <v>0</v>
      </c>
      <c r="AS148" s="228"/>
      <c r="AT148" s="229"/>
      <c r="AU148" s="227">
        <f t="shared" si="33"/>
        <v>0</v>
      </c>
      <c r="AV148" s="228"/>
      <c r="AW148" s="229"/>
      <c r="AX148" s="227">
        <f t="shared" si="34"/>
        <v>0</v>
      </c>
      <c r="AY148" s="228"/>
      <c r="AZ148" s="229"/>
      <c r="BA148" s="227">
        <f t="shared" si="35"/>
        <v>0</v>
      </c>
      <c r="BB148" s="228"/>
      <c r="BC148" s="229"/>
      <c r="BD148" s="164"/>
      <c r="BF148" s="155"/>
      <c r="BG148" s="155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33"/>
      <c r="BT148" s="133"/>
      <c r="BU148" s="133"/>
      <c r="BV148" s="133"/>
      <c r="BW148" s="133"/>
    </row>
    <row r="149" spans="1:75" s="31" customFormat="1" ht="17.25" hidden="1" customHeight="1" x14ac:dyDescent="0.2">
      <c r="A149" s="72">
        <v>132</v>
      </c>
      <c r="B149" s="234"/>
      <c r="C149" s="234"/>
      <c r="D149" s="234"/>
      <c r="E149" s="234"/>
      <c r="F149" s="234"/>
      <c r="G149" s="234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1"/>
      <c r="T149" s="232"/>
      <c r="U149" s="233"/>
      <c r="V149" s="230"/>
      <c r="W149" s="230"/>
      <c r="X149" s="230"/>
      <c r="Y149" s="181"/>
      <c r="Z149" s="231"/>
      <c r="AA149" s="232"/>
      <c r="AB149" s="233"/>
      <c r="AC149" s="227">
        <f t="shared" si="27"/>
        <v>0</v>
      </c>
      <c r="AD149" s="228"/>
      <c r="AE149" s="229"/>
      <c r="AF149" s="227">
        <f t="shared" si="28"/>
        <v>0</v>
      </c>
      <c r="AG149" s="228"/>
      <c r="AH149" s="229"/>
      <c r="AI149" s="227">
        <f t="shared" si="29"/>
        <v>0</v>
      </c>
      <c r="AJ149" s="228"/>
      <c r="AK149" s="229"/>
      <c r="AL149" s="227">
        <f t="shared" si="30"/>
        <v>0</v>
      </c>
      <c r="AM149" s="228"/>
      <c r="AN149" s="229"/>
      <c r="AO149" s="227">
        <f t="shared" si="31"/>
        <v>0</v>
      </c>
      <c r="AP149" s="228"/>
      <c r="AQ149" s="229"/>
      <c r="AR149" s="227">
        <f t="shared" si="32"/>
        <v>0</v>
      </c>
      <c r="AS149" s="228"/>
      <c r="AT149" s="229"/>
      <c r="AU149" s="227">
        <f t="shared" si="33"/>
        <v>0</v>
      </c>
      <c r="AV149" s="228"/>
      <c r="AW149" s="229"/>
      <c r="AX149" s="227">
        <f t="shared" si="34"/>
        <v>0</v>
      </c>
      <c r="AY149" s="228"/>
      <c r="AZ149" s="229"/>
      <c r="BA149" s="227">
        <f t="shared" si="35"/>
        <v>0</v>
      </c>
      <c r="BB149" s="228"/>
      <c r="BC149" s="229"/>
      <c r="BD149" s="164"/>
      <c r="BF149" s="155"/>
      <c r="BG149" s="155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33"/>
      <c r="BT149" s="133"/>
      <c r="BU149" s="133"/>
      <c r="BV149" s="133"/>
      <c r="BW149" s="133"/>
    </row>
    <row r="150" spans="1:75" s="31" customFormat="1" ht="17.25" hidden="1" customHeight="1" x14ac:dyDescent="0.2">
      <c r="A150" s="72">
        <v>133</v>
      </c>
      <c r="B150" s="234"/>
      <c r="C150" s="234"/>
      <c r="D150" s="234"/>
      <c r="E150" s="234"/>
      <c r="F150" s="234"/>
      <c r="G150" s="234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1"/>
      <c r="T150" s="232"/>
      <c r="U150" s="233"/>
      <c r="V150" s="230"/>
      <c r="W150" s="230"/>
      <c r="X150" s="230"/>
      <c r="Y150" s="181"/>
      <c r="Z150" s="231"/>
      <c r="AA150" s="232"/>
      <c r="AB150" s="233"/>
      <c r="AC150" s="227">
        <f t="shared" si="27"/>
        <v>0</v>
      </c>
      <c r="AD150" s="228"/>
      <c r="AE150" s="229"/>
      <c r="AF150" s="227">
        <f t="shared" si="28"/>
        <v>0</v>
      </c>
      <c r="AG150" s="228"/>
      <c r="AH150" s="229"/>
      <c r="AI150" s="227">
        <f t="shared" si="29"/>
        <v>0</v>
      </c>
      <c r="AJ150" s="228"/>
      <c r="AK150" s="229"/>
      <c r="AL150" s="227">
        <f t="shared" si="30"/>
        <v>0</v>
      </c>
      <c r="AM150" s="228"/>
      <c r="AN150" s="229"/>
      <c r="AO150" s="227">
        <f t="shared" si="31"/>
        <v>0</v>
      </c>
      <c r="AP150" s="228"/>
      <c r="AQ150" s="229"/>
      <c r="AR150" s="227">
        <f t="shared" si="32"/>
        <v>0</v>
      </c>
      <c r="AS150" s="228"/>
      <c r="AT150" s="229"/>
      <c r="AU150" s="227">
        <f t="shared" si="33"/>
        <v>0</v>
      </c>
      <c r="AV150" s="228"/>
      <c r="AW150" s="229"/>
      <c r="AX150" s="227">
        <f t="shared" si="34"/>
        <v>0</v>
      </c>
      <c r="AY150" s="228"/>
      <c r="AZ150" s="229"/>
      <c r="BA150" s="227">
        <f t="shared" si="35"/>
        <v>0</v>
      </c>
      <c r="BB150" s="228"/>
      <c r="BC150" s="229"/>
      <c r="BD150" s="164"/>
      <c r="BF150" s="155"/>
      <c r="BG150" s="155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33"/>
      <c r="BT150" s="133"/>
      <c r="BU150" s="133"/>
      <c r="BV150" s="133"/>
      <c r="BW150" s="133"/>
    </row>
    <row r="151" spans="1:75" s="31" customFormat="1" ht="17.25" hidden="1" customHeight="1" x14ac:dyDescent="0.2">
      <c r="A151" s="72">
        <v>134</v>
      </c>
      <c r="B151" s="234"/>
      <c r="C151" s="234"/>
      <c r="D151" s="234"/>
      <c r="E151" s="234"/>
      <c r="F151" s="234"/>
      <c r="G151" s="234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1"/>
      <c r="T151" s="232"/>
      <c r="U151" s="233"/>
      <c r="V151" s="230"/>
      <c r="W151" s="230"/>
      <c r="X151" s="230"/>
      <c r="Y151" s="181"/>
      <c r="Z151" s="231"/>
      <c r="AA151" s="232"/>
      <c r="AB151" s="233"/>
      <c r="AC151" s="227">
        <f t="shared" si="27"/>
        <v>0</v>
      </c>
      <c r="AD151" s="228"/>
      <c r="AE151" s="229"/>
      <c r="AF151" s="227">
        <f t="shared" si="28"/>
        <v>0</v>
      </c>
      <c r="AG151" s="228"/>
      <c r="AH151" s="229"/>
      <c r="AI151" s="227">
        <f t="shared" si="29"/>
        <v>0</v>
      </c>
      <c r="AJ151" s="228"/>
      <c r="AK151" s="229"/>
      <c r="AL151" s="227">
        <f t="shared" si="30"/>
        <v>0</v>
      </c>
      <c r="AM151" s="228"/>
      <c r="AN151" s="229"/>
      <c r="AO151" s="227">
        <f t="shared" si="31"/>
        <v>0</v>
      </c>
      <c r="AP151" s="228"/>
      <c r="AQ151" s="229"/>
      <c r="AR151" s="227">
        <f t="shared" si="32"/>
        <v>0</v>
      </c>
      <c r="AS151" s="228"/>
      <c r="AT151" s="229"/>
      <c r="AU151" s="227">
        <f t="shared" si="33"/>
        <v>0</v>
      </c>
      <c r="AV151" s="228"/>
      <c r="AW151" s="229"/>
      <c r="AX151" s="227">
        <f t="shared" si="34"/>
        <v>0</v>
      </c>
      <c r="AY151" s="228"/>
      <c r="AZ151" s="229"/>
      <c r="BA151" s="227">
        <f t="shared" si="35"/>
        <v>0</v>
      </c>
      <c r="BB151" s="228"/>
      <c r="BC151" s="229"/>
      <c r="BD151" s="164"/>
      <c r="BF151" s="155"/>
      <c r="BG151" s="155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33"/>
      <c r="BT151" s="133"/>
      <c r="BU151" s="133"/>
      <c r="BV151" s="133"/>
      <c r="BW151" s="133"/>
    </row>
    <row r="152" spans="1:75" s="31" customFormat="1" ht="17.25" hidden="1" customHeight="1" x14ac:dyDescent="0.2">
      <c r="A152" s="72">
        <v>135</v>
      </c>
      <c r="B152" s="234"/>
      <c r="C152" s="234"/>
      <c r="D152" s="234"/>
      <c r="E152" s="234"/>
      <c r="F152" s="234"/>
      <c r="G152" s="234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1"/>
      <c r="T152" s="232"/>
      <c r="U152" s="233"/>
      <c r="V152" s="230"/>
      <c r="W152" s="230"/>
      <c r="X152" s="230"/>
      <c r="Y152" s="181"/>
      <c r="Z152" s="231"/>
      <c r="AA152" s="232"/>
      <c r="AB152" s="233"/>
      <c r="AC152" s="227">
        <f t="shared" si="27"/>
        <v>0</v>
      </c>
      <c r="AD152" s="228"/>
      <c r="AE152" s="229"/>
      <c r="AF152" s="227">
        <f t="shared" si="28"/>
        <v>0</v>
      </c>
      <c r="AG152" s="228"/>
      <c r="AH152" s="229"/>
      <c r="AI152" s="227">
        <f t="shared" si="29"/>
        <v>0</v>
      </c>
      <c r="AJ152" s="228"/>
      <c r="AK152" s="229"/>
      <c r="AL152" s="227">
        <f t="shared" si="30"/>
        <v>0</v>
      </c>
      <c r="AM152" s="228"/>
      <c r="AN152" s="229"/>
      <c r="AO152" s="227">
        <f t="shared" si="31"/>
        <v>0</v>
      </c>
      <c r="AP152" s="228"/>
      <c r="AQ152" s="229"/>
      <c r="AR152" s="227">
        <f t="shared" si="32"/>
        <v>0</v>
      </c>
      <c r="AS152" s="228"/>
      <c r="AT152" s="229"/>
      <c r="AU152" s="227">
        <f t="shared" si="33"/>
        <v>0</v>
      </c>
      <c r="AV152" s="228"/>
      <c r="AW152" s="229"/>
      <c r="AX152" s="227">
        <f t="shared" si="34"/>
        <v>0</v>
      </c>
      <c r="AY152" s="228"/>
      <c r="AZ152" s="229"/>
      <c r="BA152" s="227">
        <f t="shared" si="35"/>
        <v>0</v>
      </c>
      <c r="BB152" s="228"/>
      <c r="BC152" s="229"/>
      <c r="BD152" s="164"/>
      <c r="BF152" s="155"/>
      <c r="BG152" s="155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33"/>
      <c r="BT152" s="133"/>
      <c r="BU152" s="133"/>
      <c r="BV152" s="133"/>
      <c r="BW152" s="133"/>
    </row>
    <row r="153" spans="1:75" s="31" customFormat="1" ht="17.25" hidden="1" customHeight="1" x14ac:dyDescent="0.2">
      <c r="A153" s="72">
        <v>136</v>
      </c>
      <c r="B153" s="234"/>
      <c r="C153" s="234"/>
      <c r="D153" s="234"/>
      <c r="E153" s="234"/>
      <c r="F153" s="234"/>
      <c r="G153" s="234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1"/>
      <c r="T153" s="232"/>
      <c r="U153" s="233"/>
      <c r="V153" s="230"/>
      <c r="W153" s="230"/>
      <c r="X153" s="230"/>
      <c r="Y153" s="181"/>
      <c r="Z153" s="231"/>
      <c r="AA153" s="232"/>
      <c r="AB153" s="233"/>
      <c r="AC153" s="227">
        <f t="shared" si="27"/>
        <v>0</v>
      </c>
      <c r="AD153" s="228"/>
      <c r="AE153" s="229"/>
      <c r="AF153" s="227">
        <f t="shared" si="28"/>
        <v>0</v>
      </c>
      <c r="AG153" s="228"/>
      <c r="AH153" s="229"/>
      <c r="AI153" s="227">
        <f t="shared" si="29"/>
        <v>0</v>
      </c>
      <c r="AJ153" s="228"/>
      <c r="AK153" s="229"/>
      <c r="AL153" s="227">
        <f t="shared" si="30"/>
        <v>0</v>
      </c>
      <c r="AM153" s="228"/>
      <c r="AN153" s="229"/>
      <c r="AO153" s="227">
        <f t="shared" si="31"/>
        <v>0</v>
      </c>
      <c r="AP153" s="228"/>
      <c r="AQ153" s="229"/>
      <c r="AR153" s="227">
        <f t="shared" si="32"/>
        <v>0</v>
      </c>
      <c r="AS153" s="228"/>
      <c r="AT153" s="229"/>
      <c r="AU153" s="227">
        <f t="shared" si="33"/>
        <v>0</v>
      </c>
      <c r="AV153" s="228"/>
      <c r="AW153" s="229"/>
      <c r="AX153" s="227">
        <f t="shared" si="34"/>
        <v>0</v>
      </c>
      <c r="AY153" s="228"/>
      <c r="AZ153" s="229"/>
      <c r="BA153" s="227">
        <f t="shared" si="35"/>
        <v>0</v>
      </c>
      <c r="BB153" s="228"/>
      <c r="BC153" s="229"/>
      <c r="BD153" s="164"/>
      <c r="BF153" s="155"/>
      <c r="BG153" s="155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33"/>
      <c r="BT153" s="133"/>
      <c r="BU153" s="133"/>
      <c r="BV153" s="133"/>
      <c r="BW153" s="133"/>
    </row>
    <row r="154" spans="1:75" s="31" customFormat="1" ht="17.25" hidden="1" customHeight="1" x14ac:dyDescent="0.2">
      <c r="A154" s="72">
        <v>137</v>
      </c>
      <c r="B154" s="234"/>
      <c r="C154" s="234"/>
      <c r="D154" s="234"/>
      <c r="E154" s="234"/>
      <c r="F154" s="234"/>
      <c r="G154" s="234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1"/>
      <c r="T154" s="232"/>
      <c r="U154" s="233"/>
      <c r="V154" s="230"/>
      <c r="W154" s="230"/>
      <c r="X154" s="230"/>
      <c r="Y154" s="181"/>
      <c r="Z154" s="231"/>
      <c r="AA154" s="232"/>
      <c r="AB154" s="233"/>
      <c r="AC154" s="227">
        <f t="shared" si="27"/>
        <v>0</v>
      </c>
      <c r="AD154" s="228"/>
      <c r="AE154" s="229"/>
      <c r="AF154" s="227">
        <f t="shared" si="28"/>
        <v>0</v>
      </c>
      <c r="AG154" s="228"/>
      <c r="AH154" s="229"/>
      <c r="AI154" s="227">
        <f t="shared" si="29"/>
        <v>0</v>
      </c>
      <c r="AJ154" s="228"/>
      <c r="AK154" s="229"/>
      <c r="AL154" s="227">
        <f t="shared" si="30"/>
        <v>0</v>
      </c>
      <c r="AM154" s="228"/>
      <c r="AN154" s="229"/>
      <c r="AO154" s="227">
        <f t="shared" si="31"/>
        <v>0</v>
      </c>
      <c r="AP154" s="228"/>
      <c r="AQ154" s="229"/>
      <c r="AR154" s="227">
        <f t="shared" si="32"/>
        <v>0</v>
      </c>
      <c r="AS154" s="228"/>
      <c r="AT154" s="229"/>
      <c r="AU154" s="227">
        <f t="shared" si="33"/>
        <v>0</v>
      </c>
      <c r="AV154" s="228"/>
      <c r="AW154" s="229"/>
      <c r="AX154" s="227">
        <f t="shared" si="34"/>
        <v>0</v>
      </c>
      <c r="AY154" s="228"/>
      <c r="AZ154" s="229"/>
      <c r="BA154" s="227">
        <f t="shared" si="35"/>
        <v>0</v>
      </c>
      <c r="BB154" s="228"/>
      <c r="BC154" s="229"/>
      <c r="BD154" s="164"/>
      <c r="BF154" s="155"/>
      <c r="BG154" s="155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33"/>
      <c r="BT154" s="133"/>
      <c r="BU154" s="133"/>
      <c r="BV154" s="133"/>
      <c r="BW154" s="133"/>
    </row>
    <row r="155" spans="1:75" s="31" customFormat="1" ht="17.25" hidden="1" customHeight="1" x14ac:dyDescent="0.2">
      <c r="A155" s="72">
        <v>138</v>
      </c>
      <c r="B155" s="234"/>
      <c r="C155" s="234"/>
      <c r="D155" s="234"/>
      <c r="E155" s="234"/>
      <c r="F155" s="234"/>
      <c r="G155" s="234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1"/>
      <c r="T155" s="232"/>
      <c r="U155" s="233"/>
      <c r="V155" s="230"/>
      <c r="W155" s="230"/>
      <c r="X155" s="230"/>
      <c r="Y155" s="181"/>
      <c r="Z155" s="231"/>
      <c r="AA155" s="232"/>
      <c r="AB155" s="233"/>
      <c r="AC155" s="227">
        <f t="shared" si="27"/>
        <v>0</v>
      </c>
      <c r="AD155" s="228"/>
      <c r="AE155" s="229"/>
      <c r="AF155" s="227">
        <f t="shared" si="28"/>
        <v>0</v>
      </c>
      <c r="AG155" s="228"/>
      <c r="AH155" s="229"/>
      <c r="AI155" s="227">
        <f t="shared" si="29"/>
        <v>0</v>
      </c>
      <c r="AJ155" s="228"/>
      <c r="AK155" s="229"/>
      <c r="AL155" s="227">
        <f t="shared" si="30"/>
        <v>0</v>
      </c>
      <c r="AM155" s="228"/>
      <c r="AN155" s="229"/>
      <c r="AO155" s="227">
        <f t="shared" si="31"/>
        <v>0</v>
      </c>
      <c r="AP155" s="228"/>
      <c r="AQ155" s="229"/>
      <c r="AR155" s="227">
        <f t="shared" si="32"/>
        <v>0</v>
      </c>
      <c r="AS155" s="228"/>
      <c r="AT155" s="229"/>
      <c r="AU155" s="227">
        <f t="shared" si="33"/>
        <v>0</v>
      </c>
      <c r="AV155" s="228"/>
      <c r="AW155" s="229"/>
      <c r="AX155" s="227">
        <f t="shared" si="34"/>
        <v>0</v>
      </c>
      <c r="AY155" s="228"/>
      <c r="AZ155" s="229"/>
      <c r="BA155" s="227">
        <f t="shared" si="35"/>
        <v>0</v>
      </c>
      <c r="BB155" s="228"/>
      <c r="BC155" s="229"/>
      <c r="BD155" s="164"/>
      <c r="BF155" s="155"/>
      <c r="BG155" s="155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33"/>
      <c r="BT155" s="133"/>
      <c r="BU155" s="133"/>
      <c r="BV155" s="133"/>
      <c r="BW155" s="133"/>
    </row>
    <row r="156" spans="1:75" s="31" customFormat="1" ht="17.25" hidden="1" customHeight="1" x14ac:dyDescent="0.2">
      <c r="A156" s="72">
        <v>139</v>
      </c>
      <c r="B156" s="234"/>
      <c r="C156" s="234"/>
      <c r="D156" s="234"/>
      <c r="E156" s="234"/>
      <c r="F156" s="234"/>
      <c r="G156" s="234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1"/>
      <c r="T156" s="232"/>
      <c r="U156" s="233"/>
      <c r="V156" s="230"/>
      <c r="W156" s="230"/>
      <c r="X156" s="230"/>
      <c r="Y156" s="181"/>
      <c r="Z156" s="231"/>
      <c r="AA156" s="232"/>
      <c r="AB156" s="233"/>
      <c r="AC156" s="227">
        <f t="shared" si="27"/>
        <v>0</v>
      </c>
      <c r="AD156" s="228"/>
      <c r="AE156" s="229"/>
      <c r="AF156" s="227">
        <f t="shared" si="28"/>
        <v>0</v>
      </c>
      <c r="AG156" s="228"/>
      <c r="AH156" s="229"/>
      <c r="AI156" s="227">
        <f t="shared" si="29"/>
        <v>0</v>
      </c>
      <c r="AJ156" s="228"/>
      <c r="AK156" s="229"/>
      <c r="AL156" s="227">
        <f t="shared" si="30"/>
        <v>0</v>
      </c>
      <c r="AM156" s="228"/>
      <c r="AN156" s="229"/>
      <c r="AO156" s="227">
        <f t="shared" si="31"/>
        <v>0</v>
      </c>
      <c r="AP156" s="228"/>
      <c r="AQ156" s="229"/>
      <c r="AR156" s="227">
        <f t="shared" si="32"/>
        <v>0</v>
      </c>
      <c r="AS156" s="228"/>
      <c r="AT156" s="229"/>
      <c r="AU156" s="227">
        <f t="shared" si="33"/>
        <v>0</v>
      </c>
      <c r="AV156" s="228"/>
      <c r="AW156" s="229"/>
      <c r="AX156" s="227">
        <f t="shared" si="34"/>
        <v>0</v>
      </c>
      <c r="AY156" s="228"/>
      <c r="AZ156" s="229"/>
      <c r="BA156" s="227">
        <f t="shared" si="35"/>
        <v>0</v>
      </c>
      <c r="BB156" s="228"/>
      <c r="BC156" s="229"/>
      <c r="BD156" s="164"/>
      <c r="BF156" s="155"/>
      <c r="BG156" s="155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33"/>
      <c r="BT156" s="133"/>
      <c r="BU156" s="133"/>
      <c r="BV156" s="133"/>
      <c r="BW156" s="133"/>
    </row>
    <row r="157" spans="1:75" s="31" customFormat="1" ht="17.25" hidden="1" customHeight="1" x14ac:dyDescent="0.2">
      <c r="A157" s="72">
        <v>140</v>
      </c>
      <c r="B157" s="234"/>
      <c r="C157" s="234"/>
      <c r="D157" s="234"/>
      <c r="E157" s="234"/>
      <c r="F157" s="234"/>
      <c r="G157" s="234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1"/>
      <c r="T157" s="232"/>
      <c r="U157" s="233"/>
      <c r="V157" s="230"/>
      <c r="W157" s="230"/>
      <c r="X157" s="230"/>
      <c r="Y157" s="181"/>
      <c r="Z157" s="231"/>
      <c r="AA157" s="232"/>
      <c r="AB157" s="233"/>
      <c r="AC157" s="227">
        <f t="shared" si="27"/>
        <v>0</v>
      </c>
      <c r="AD157" s="228"/>
      <c r="AE157" s="229"/>
      <c r="AF157" s="227">
        <f t="shared" si="28"/>
        <v>0</v>
      </c>
      <c r="AG157" s="228"/>
      <c r="AH157" s="229"/>
      <c r="AI157" s="227">
        <f t="shared" si="29"/>
        <v>0</v>
      </c>
      <c r="AJ157" s="228"/>
      <c r="AK157" s="229"/>
      <c r="AL157" s="227">
        <f t="shared" si="30"/>
        <v>0</v>
      </c>
      <c r="AM157" s="228"/>
      <c r="AN157" s="229"/>
      <c r="AO157" s="227">
        <f t="shared" si="31"/>
        <v>0</v>
      </c>
      <c r="AP157" s="228"/>
      <c r="AQ157" s="229"/>
      <c r="AR157" s="227">
        <f t="shared" si="32"/>
        <v>0</v>
      </c>
      <c r="AS157" s="228"/>
      <c r="AT157" s="229"/>
      <c r="AU157" s="227">
        <f t="shared" si="33"/>
        <v>0</v>
      </c>
      <c r="AV157" s="228"/>
      <c r="AW157" s="229"/>
      <c r="AX157" s="227">
        <f t="shared" si="34"/>
        <v>0</v>
      </c>
      <c r="AY157" s="228"/>
      <c r="AZ157" s="229"/>
      <c r="BA157" s="227">
        <f t="shared" si="35"/>
        <v>0</v>
      </c>
      <c r="BB157" s="228"/>
      <c r="BC157" s="229"/>
      <c r="BD157" s="164"/>
      <c r="BF157" s="155"/>
      <c r="BG157" s="155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33"/>
      <c r="BT157" s="133"/>
      <c r="BU157" s="133"/>
      <c r="BV157" s="133"/>
      <c r="BW157" s="133"/>
    </row>
    <row r="158" spans="1:75" s="31" customFormat="1" ht="17.25" hidden="1" customHeight="1" x14ac:dyDescent="0.2">
      <c r="A158" s="72">
        <v>141</v>
      </c>
      <c r="B158" s="234"/>
      <c r="C158" s="234"/>
      <c r="D158" s="234"/>
      <c r="E158" s="234"/>
      <c r="F158" s="234"/>
      <c r="G158" s="234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1"/>
      <c r="T158" s="232"/>
      <c r="U158" s="233"/>
      <c r="V158" s="230"/>
      <c r="W158" s="230"/>
      <c r="X158" s="230"/>
      <c r="Y158" s="181"/>
      <c r="Z158" s="231"/>
      <c r="AA158" s="232"/>
      <c r="AB158" s="233"/>
      <c r="AC158" s="227">
        <f t="shared" si="27"/>
        <v>0</v>
      </c>
      <c r="AD158" s="228"/>
      <c r="AE158" s="229"/>
      <c r="AF158" s="227">
        <f t="shared" si="28"/>
        <v>0</v>
      </c>
      <c r="AG158" s="228"/>
      <c r="AH158" s="229"/>
      <c r="AI158" s="227">
        <f t="shared" si="29"/>
        <v>0</v>
      </c>
      <c r="AJ158" s="228"/>
      <c r="AK158" s="229"/>
      <c r="AL158" s="227">
        <f t="shared" si="30"/>
        <v>0</v>
      </c>
      <c r="AM158" s="228"/>
      <c r="AN158" s="229"/>
      <c r="AO158" s="227">
        <f t="shared" si="31"/>
        <v>0</v>
      </c>
      <c r="AP158" s="228"/>
      <c r="AQ158" s="229"/>
      <c r="AR158" s="227">
        <f t="shared" si="32"/>
        <v>0</v>
      </c>
      <c r="AS158" s="228"/>
      <c r="AT158" s="229"/>
      <c r="AU158" s="227">
        <f t="shared" si="33"/>
        <v>0</v>
      </c>
      <c r="AV158" s="228"/>
      <c r="AW158" s="229"/>
      <c r="AX158" s="227">
        <f t="shared" si="34"/>
        <v>0</v>
      </c>
      <c r="AY158" s="228"/>
      <c r="AZ158" s="229"/>
      <c r="BA158" s="227">
        <f t="shared" si="35"/>
        <v>0</v>
      </c>
      <c r="BB158" s="228"/>
      <c r="BC158" s="229"/>
      <c r="BD158" s="164"/>
      <c r="BF158" s="155"/>
      <c r="BG158" s="155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33"/>
      <c r="BT158" s="133"/>
      <c r="BU158" s="133"/>
      <c r="BV158" s="133"/>
      <c r="BW158" s="133"/>
    </row>
    <row r="159" spans="1:75" s="31" customFormat="1" ht="17.25" hidden="1" customHeight="1" x14ac:dyDescent="0.2">
      <c r="A159" s="72">
        <v>142</v>
      </c>
      <c r="B159" s="234"/>
      <c r="C159" s="234"/>
      <c r="D159" s="234"/>
      <c r="E159" s="234"/>
      <c r="F159" s="234"/>
      <c r="G159" s="234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1"/>
      <c r="T159" s="232"/>
      <c r="U159" s="233"/>
      <c r="V159" s="230"/>
      <c r="W159" s="230"/>
      <c r="X159" s="230"/>
      <c r="Y159" s="181"/>
      <c r="Z159" s="231"/>
      <c r="AA159" s="232"/>
      <c r="AB159" s="233"/>
      <c r="AC159" s="227">
        <f t="shared" si="27"/>
        <v>0</v>
      </c>
      <c r="AD159" s="228"/>
      <c r="AE159" s="229"/>
      <c r="AF159" s="227">
        <f t="shared" si="28"/>
        <v>0</v>
      </c>
      <c r="AG159" s="228"/>
      <c r="AH159" s="229"/>
      <c r="AI159" s="227">
        <f t="shared" si="29"/>
        <v>0</v>
      </c>
      <c r="AJ159" s="228"/>
      <c r="AK159" s="229"/>
      <c r="AL159" s="227">
        <f t="shared" si="30"/>
        <v>0</v>
      </c>
      <c r="AM159" s="228"/>
      <c r="AN159" s="229"/>
      <c r="AO159" s="227">
        <f t="shared" si="31"/>
        <v>0</v>
      </c>
      <c r="AP159" s="228"/>
      <c r="AQ159" s="229"/>
      <c r="AR159" s="227">
        <f t="shared" si="32"/>
        <v>0</v>
      </c>
      <c r="AS159" s="228"/>
      <c r="AT159" s="229"/>
      <c r="AU159" s="227">
        <f t="shared" si="33"/>
        <v>0</v>
      </c>
      <c r="AV159" s="228"/>
      <c r="AW159" s="229"/>
      <c r="AX159" s="227">
        <f t="shared" si="34"/>
        <v>0</v>
      </c>
      <c r="AY159" s="228"/>
      <c r="AZ159" s="229"/>
      <c r="BA159" s="227">
        <f t="shared" si="35"/>
        <v>0</v>
      </c>
      <c r="BB159" s="228"/>
      <c r="BC159" s="229"/>
      <c r="BD159" s="164"/>
      <c r="BF159" s="155"/>
      <c r="BG159" s="155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33"/>
      <c r="BT159" s="133"/>
      <c r="BU159" s="133"/>
      <c r="BV159" s="133"/>
      <c r="BW159" s="133"/>
    </row>
    <row r="160" spans="1:75" s="31" customFormat="1" ht="17.25" hidden="1" customHeight="1" x14ac:dyDescent="0.2">
      <c r="A160" s="72">
        <v>143</v>
      </c>
      <c r="B160" s="234"/>
      <c r="C160" s="234"/>
      <c r="D160" s="234"/>
      <c r="E160" s="234"/>
      <c r="F160" s="234"/>
      <c r="G160" s="234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1"/>
      <c r="T160" s="232"/>
      <c r="U160" s="233"/>
      <c r="V160" s="230"/>
      <c r="W160" s="230"/>
      <c r="X160" s="230"/>
      <c r="Y160" s="181"/>
      <c r="Z160" s="231"/>
      <c r="AA160" s="232"/>
      <c r="AB160" s="233"/>
      <c r="AC160" s="227">
        <f t="shared" si="27"/>
        <v>0</v>
      </c>
      <c r="AD160" s="228"/>
      <c r="AE160" s="229"/>
      <c r="AF160" s="227">
        <f t="shared" si="28"/>
        <v>0</v>
      </c>
      <c r="AG160" s="228"/>
      <c r="AH160" s="229"/>
      <c r="AI160" s="227">
        <f t="shared" si="29"/>
        <v>0</v>
      </c>
      <c r="AJ160" s="228"/>
      <c r="AK160" s="229"/>
      <c r="AL160" s="227">
        <f t="shared" si="30"/>
        <v>0</v>
      </c>
      <c r="AM160" s="228"/>
      <c r="AN160" s="229"/>
      <c r="AO160" s="227">
        <f t="shared" si="31"/>
        <v>0</v>
      </c>
      <c r="AP160" s="228"/>
      <c r="AQ160" s="229"/>
      <c r="AR160" s="227">
        <f t="shared" si="32"/>
        <v>0</v>
      </c>
      <c r="AS160" s="228"/>
      <c r="AT160" s="229"/>
      <c r="AU160" s="227">
        <f t="shared" si="33"/>
        <v>0</v>
      </c>
      <c r="AV160" s="228"/>
      <c r="AW160" s="229"/>
      <c r="AX160" s="227">
        <f t="shared" si="34"/>
        <v>0</v>
      </c>
      <c r="AY160" s="228"/>
      <c r="AZ160" s="229"/>
      <c r="BA160" s="227">
        <f t="shared" si="35"/>
        <v>0</v>
      </c>
      <c r="BB160" s="228"/>
      <c r="BC160" s="229"/>
      <c r="BD160" s="164"/>
      <c r="BF160" s="155"/>
      <c r="BG160" s="155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33"/>
      <c r="BT160" s="133"/>
      <c r="BU160" s="133"/>
      <c r="BV160" s="133"/>
      <c r="BW160" s="133"/>
    </row>
    <row r="161" spans="1:75" s="31" customFormat="1" ht="17.25" hidden="1" customHeight="1" x14ac:dyDescent="0.2">
      <c r="A161" s="72">
        <v>144</v>
      </c>
      <c r="B161" s="234"/>
      <c r="C161" s="234"/>
      <c r="D161" s="234"/>
      <c r="E161" s="234"/>
      <c r="F161" s="234"/>
      <c r="G161" s="234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1"/>
      <c r="T161" s="232"/>
      <c r="U161" s="233"/>
      <c r="V161" s="230"/>
      <c r="W161" s="230"/>
      <c r="X161" s="230"/>
      <c r="Y161" s="181"/>
      <c r="Z161" s="231"/>
      <c r="AA161" s="232"/>
      <c r="AB161" s="233"/>
      <c r="AC161" s="227">
        <f t="shared" si="27"/>
        <v>0</v>
      </c>
      <c r="AD161" s="228"/>
      <c r="AE161" s="229"/>
      <c r="AF161" s="227">
        <f t="shared" si="28"/>
        <v>0</v>
      </c>
      <c r="AG161" s="228"/>
      <c r="AH161" s="229"/>
      <c r="AI161" s="227">
        <f t="shared" si="29"/>
        <v>0</v>
      </c>
      <c r="AJ161" s="228"/>
      <c r="AK161" s="229"/>
      <c r="AL161" s="227">
        <f t="shared" si="30"/>
        <v>0</v>
      </c>
      <c r="AM161" s="228"/>
      <c r="AN161" s="229"/>
      <c r="AO161" s="227">
        <f t="shared" si="31"/>
        <v>0</v>
      </c>
      <c r="AP161" s="228"/>
      <c r="AQ161" s="229"/>
      <c r="AR161" s="227">
        <f t="shared" si="32"/>
        <v>0</v>
      </c>
      <c r="AS161" s="228"/>
      <c r="AT161" s="229"/>
      <c r="AU161" s="227">
        <f t="shared" si="33"/>
        <v>0</v>
      </c>
      <c r="AV161" s="228"/>
      <c r="AW161" s="229"/>
      <c r="AX161" s="227">
        <f t="shared" si="34"/>
        <v>0</v>
      </c>
      <c r="AY161" s="228"/>
      <c r="AZ161" s="229"/>
      <c r="BA161" s="227">
        <f t="shared" si="35"/>
        <v>0</v>
      </c>
      <c r="BB161" s="228"/>
      <c r="BC161" s="229"/>
      <c r="BD161" s="164"/>
      <c r="BF161" s="155"/>
      <c r="BG161" s="155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33"/>
      <c r="BT161" s="133"/>
      <c r="BU161" s="133"/>
      <c r="BV161" s="133"/>
      <c r="BW161" s="133"/>
    </row>
    <row r="162" spans="1:75" s="31" customFormat="1" ht="17.25" hidden="1" customHeight="1" x14ac:dyDescent="0.2">
      <c r="A162" s="72">
        <v>145</v>
      </c>
      <c r="B162" s="234"/>
      <c r="C162" s="234"/>
      <c r="D162" s="234"/>
      <c r="E162" s="234"/>
      <c r="F162" s="234"/>
      <c r="G162" s="234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1"/>
      <c r="T162" s="232"/>
      <c r="U162" s="233"/>
      <c r="V162" s="230"/>
      <c r="W162" s="230"/>
      <c r="X162" s="230"/>
      <c r="Y162" s="181"/>
      <c r="Z162" s="231"/>
      <c r="AA162" s="232"/>
      <c r="AB162" s="233"/>
      <c r="AC162" s="227">
        <f t="shared" si="27"/>
        <v>0</v>
      </c>
      <c r="AD162" s="228"/>
      <c r="AE162" s="229"/>
      <c r="AF162" s="227">
        <f t="shared" si="28"/>
        <v>0</v>
      </c>
      <c r="AG162" s="228"/>
      <c r="AH162" s="229"/>
      <c r="AI162" s="227">
        <f t="shared" si="29"/>
        <v>0</v>
      </c>
      <c r="AJ162" s="228"/>
      <c r="AK162" s="229"/>
      <c r="AL162" s="227">
        <f t="shared" si="30"/>
        <v>0</v>
      </c>
      <c r="AM162" s="228"/>
      <c r="AN162" s="229"/>
      <c r="AO162" s="227">
        <f t="shared" si="31"/>
        <v>0</v>
      </c>
      <c r="AP162" s="228"/>
      <c r="AQ162" s="229"/>
      <c r="AR162" s="227">
        <f t="shared" si="32"/>
        <v>0</v>
      </c>
      <c r="AS162" s="228"/>
      <c r="AT162" s="229"/>
      <c r="AU162" s="227">
        <f t="shared" si="33"/>
        <v>0</v>
      </c>
      <c r="AV162" s="228"/>
      <c r="AW162" s="229"/>
      <c r="AX162" s="227">
        <f t="shared" si="34"/>
        <v>0</v>
      </c>
      <c r="AY162" s="228"/>
      <c r="AZ162" s="229"/>
      <c r="BA162" s="227">
        <f t="shared" si="35"/>
        <v>0</v>
      </c>
      <c r="BB162" s="228"/>
      <c r="BC162" s="229"/>
      <c r="BD162" s="164"/>
      <c r="BF162" s="155"/>
      <c r="BG162" s="155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33"/>
      <c r="BT162" s="133"/>
      <c r="BU162" s="133"/>
      <c r="BV162" s="133"/>
      <c r="BW162" s="133"/>
    </row>
    <row r="163" spans="1:75" s="31" customFormat="1" ht="17.25" hidden="1" customHeight="1" x14ac:dyDescent="0.2">
      <c r="A163" s="72">
        <v>146</v>
      </c>
      <c r="B163" s="234"/>
      <c r="C163" s="234"/>
      <c r="D163" s="234"/>
      <c r="E163" s="234"/>
      <c r="F163" s="234"/>
      <c r="G163" s="234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1"/>
      <c r="T163" s="232"/>
      <c r="U163" s="233"/>
      <c r="V163" s="230"/>
      <c r="W163" s="230"/>
      <c r="X163" s="230"/>
      <c r="Y163" s="181"/>
      <c r="Z163" s="231"/>
      <c r="AA163" s="232"/>
      <c r="AB163" s="233"/>
      <c r="AC163" s="227">
        <f t="shared" si="27"/>
        <v>0</v>
      </c>
      <c r="AD163" s="228"/>
      <c r="AE163" s="229"/>
      <c r="AF163" s="227">
        <f t="shared" si="28"/>
        <v>0</v>
      </c>
      <c r="AG163" s="228"/>
      <c r="AH163" s="229"/>
      <c r="AI163" s="227">
        <f t="shared" si="29"/>
        <v>0</v>
      </c>
      <c r="AJ163" s="228"/>
      <c r="AK163" s="229"/>
      <c r="AL163" s="227">
        <f t="shared" si="30"/>
        <v>0</v>
      </c>
      <c r="AM163" s="228"/>
      <c r="AN163" s="229"/>
      <c r="AO163" s="227">
        <f t="shared" si="31"/>
        <v>0</v>
      </c>
      <c r="AP163" s="228"/>
      <c r="AQ163" s="229"/>
      <c r="AR163" s="227">
        <f t="shared" si="32"/>
        <v>0</v>
      </c>
      <c r="AS163" s="228"/>
      <c r="AT163" s="229"/>
      <c r="AU163" s="227">
        <f t="shared" si="33"/>
        <v>0</v>
      </c>
      <c r="AV163" s="228"/>
      <c r="AW163" s="229"/>
      <c r="AX163" s="227">
        <f t="shared" si="34"/>
        <v>0</v>
      </c>
      <c r="AY163" s="228"/>
      <c r="AZ163" s="229"/>
      <c r="BA163" s="227">
        <f t="shared" si="35"/>
        <v>0</v>
      </c>
      <c r="BB163" s="228"/>
      <c r="BC163" s="229"/>
      <c r="BD163" s="164"/>
      <c r="BF163" s="155"/>
      <c r="BG163" s="155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33"/>
      <c r="BT163" s="133"/>
      <c r="BU163" s="133"/>
      <c r="BV163" s="133"/>
      <c r="BW163" s="133"/>
    </row>
    <row r="164" spans="1:75" s="31" customFormat="1" ht="17.25" hidden="1" customHeight="1" x14ac:dyDescent="0.2">
      <c r="A164" s="72">
        <v>147</v>
      </c>
      <c r="B164" s="234"/>
      <c r="C164" s="234"/>
      <c r="D164" s="234"/>
      <c r="E164" s="234"/>
      <c r="F164" s="234"/>
      <c r="G164" s="234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1"/>
      <c r="T164" s="232"/>
      <c r="U164" s="233"/>
      <c r="V164" s="230"/>
      <c r="W164" s="230"/>
      <c r="X164" s="230"/>
      <c r="Y164" s="181"/>
      <c r="Z164" s="231"/>
      <c r="AA164" s="232"/>
      <c r="AB164" s="233"/>
      <c r="AC164" s="227">
        <f t="shared" si="27"/>
        <v>0</v>
      </c>
      <c r="AD164" s="228"/>
      <c r="AE164" s="229"/>
      <c r="AF164" s="227">
        <f t="shared" si="28"/>
        <v>0</v>
      </c>
      <c r="AG164" s="228"/>
      <c r="AH164" s="229"/>
      <c r="AI164" s="227">
        <f t="shared" si="29"/>
        <v>0</v>
      </c>
      <c r="AJ164" s="228"/>
      <c r="AK164" s="229"/>
      <c r="AL164" s="227">
        <f t="shared" si="30"/>
        <v>0</v>
      </c>
      <c r="AM164" s="228"/>
      <c r="AN164" s="229"/>
      <c r="AO164" s="227">
        <f t="shared" si="31"/>
        <v>0</v>
      </c>
      <c r="AP164" s="228"/>
      <c r="AQ164" s="229"/>
      <c r="AR164" s="227">
        <f t="shared" si="32"/>
        <v>0</v>
      </c>
      <c r="AS164" s="228"/>
      <c r="AT164" s="229"/>
      <c r="AU164" s="227">
        <f t="shared" si="33"/>
        <v>0</v>
      </c>
      <c r="AV164" s="228"/>
      <c r="AW164" s="229"/>
      <c r="AX164" s="227">
        <f t="shared" si="34"/>
        <v>0</v>
      </c>
      <c r="AY164" s="228"/>
      <c r="AZ164" s="229"/>
      <c r="BA164" s="227">
        <f t="shared" si="35"/>
        <v>0</v>
      </c>
      <c r="BB164" s="228"/>
      <c r="BC164" s="229"/>
      <c r="BD164" s="164"/>
      <c r="BF164" s="155"/>
      <c r="BG164" s="155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33"/>
      <c r="BT164" s="133"/>
      <c r="BU164" s="133"/>
      <c r="BV164" s="133"/>
      <c r="BW164" s="133"/>
    </row>
    <row r="165" spans="1:75" s="31" customFormat="1" ht="17.25" hidden="1" customHeight="1" x14ac:dyDescent="0.2">
      <c r="A165" s="72">
        <v>148</v>
      </c>
      <c r="B165" s="234"/>
      <c r="C165" s="234"/>
      <c r="D165" s="234"/>
      <c r="E165" s="234"/>
      <c r="F165" s="234"/>
      <c r="G165" s="234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1"/>
      <c r="T165" s="232"/>
      <c r="U165" s="233"/>
      <c r="V165" s="230"/>
      <c r="W165" s="230"/>
      <c r="X165" s="230"/>
      <c r="Y165" s="181"/>
      <c r="Z165" s="231"/>
      <c r="AA165" s="232"/>
      <c r="AB165" s="233"/>
      <c r="AC165" s="227">
        <f t="shared" si="27"/>
        <v>0</v>
      </c>
      <c r="AD165" s="228"/>
      <c r="AE165" s="229"/>
      <c r="AF165" s="227">
        <f t="shared" si="28"/>
        <v>0</v>
      </c>
      <c r="AG165" s="228"/>
      <c r="AH165" s="229"/>
      <c r="AI165" s="227">
        <f t="shared" si="29"/>
        <v>0</v>
      </c>
      <c r="AJ165" s="228"/>
      <c r="AK165" s="229"/>
      <c r="AL165" s="227">
        <f t="shared" si="30"/>
        <v>0</v>
      </c>
      <c r="AM165" s="228"/>
      <c r="AN165" s="229"/>
      <c r="AO165" s="227">
        <f t="shared" si="31"/>
        <v>0</v>
      </c>
      <c r="AP165" s="228"/>
      <c r="AQ165" s="229"/>
      <c r="AR165" s="227">
        <f t="shared" si="32"/>
        <v>0</v>
      </c>
      <c r="AS165" s="228"/>
      <c r="AT165" s="229"/>
      <c r="AU165" s="227">
        <f t="shared" si="33"/>
        <v>0</v>
      </c>
      <c r="AV165" s="228"/>
      <c r="AW165" s="229"/>
      <c r="AX165" s="227">
        <f t="shared" si="34"/>
        <v>0</v>
      </c>
      <c r="AY165" s="228"/>
      <c r="AZ165" s="229"/>
      <c r="BA165" s="227">
        <f t="shared" si="35"/>
        <v>0</v>
      </c>
      <c r="BB165" s="228"/>
      <c r="BC165" s="229"/>
      <c r="BD165" s="164"/>
      <c r="BF165" s="155"/>
      <c r="BG165" s="155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33"/>
      <c r="BT165" s="133"/>
      <c r="BU165" s="133"/>
      <c r="BV165" s="133"/>
      <c r="BW165" s="133"/>
    </row>
    <row r="166" spans="1:75" s="31" customFormat="1" ht="17.25" hidden="1" customHeight="1" x14ac:dyDescent="0.2">
      <c r="A166" s="72">
        <v>149</v>
      </c>
      <c r="B166" s="234"/>
      <c r="C166" s="234"/>
      <c r="D166" s="234"/>
      <c r="E166" s="234"/>
      <c r="F166" s="234"/>
      <c r="G166" s="234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1"/>
      <c r="T166" s="232"/>
      <c r="U166" s="233"/>
      <c r="V166" s="230"/>
      <c r="W166" s="230"/>
      <c r="X166" s="230"/>
      <c r="Y166" s="181"/>
      <c r="Z166" s="231"/>
      <c r="AA166" s="232"/>
      <c r="AB166" s="233"/>
      <c r="AC166" s="227">
        <f t="shared" si="27"/>
        <v>0</v>
      </c>
      <c r="AD166" s="228"/>
      <c r="AE166" s="229"/>
      <c r="AF166" s="227">
        <f t="shared" si="28"/>
        <v>0</v>
      </c>
      <c r="AG166" s="228"/>
      <c r="AH166" s="229"/>
      <c r="AI166" s="227">
        <f t="shared" si="29"/>
        <v>0</v>
      </c>
      <c r="AJ166" s="228"/>
      <c r="AK166" s="229"/>
      <c r="AL166" s="227">
        <f t="shared" si="30"/>
        <v>0</v>
      </c>
      <c r="AM166" s="228"/>
      <c r="AN166" s="229"/>
      <c r="AO166" s="227">
        <f t="shared" si="31"/>
        <v>0</v>
      </c>
      <c r="AP166" s="228"/>
      <c r="AQ166" s="229"/>
      <c r="AR166" s="227">
        <f t="shared" si="32"/>
        <v>0</v>
      </c>
      <c r="AS166" s="228"/>
      <c r="AT166" s="229"/>
      <c r="AU166" s="227">
        <f t="shared" si="33"/>
        <v>0</v>
      </c>
      <c r="AV166" s="228"/>
      <c r="AW166" s="229"/>
      <c r="AX166" s="227">
        <f t="shared" si="34"/>
        <v>0</v>
      </c>
      <c r="AY166" s="228"/>
      <c r="AZ166" s="229"/>
      <c r="BA166" s="227">
        <f t="shared" si="35"/>
        <v>0</v>
      </c>
      <c r="BB166" s="228"/>
      <c r="BC166" s="229"/>
      <c r="BD166" s="164"/>
      <c r="BF166" s="155"/>
      <c r="BG166" s="155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33"/>
      <c r="BT166" s="133"/>
      <c r="BU166" s="133"/>
      <c r="BV166" s="133"/>
      <c r="BW166" s="133"/>
    </row>
    <row r="167" spans="1:75" s="31" customFormat="1" ht="17.25" hidden="1" customHeight="1" x14ac:dyDescent="0.2">
      <c r="A167" s="72">
        <v>150</v>
      </c>
      <c r="B167" s="234"/>
      <c r="C167" s="234"/>
      <c r="D167" s="234"/>
      <c r="E167" s="234"/>
      <c r="F167" s="234"/>
      <c r="G167" s="234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1"/>
      <c r="T167" s="232"/>
      <c r="U167" s="233"/>
      <c r="V167" s="230"/>
      <c r="W167" s="230"/>
      <c r="X167" s="230"/>
      <c r="Y167" s="181"/>
      <c r="Z167" s="231"/>
      <c r="AA167" s="232"/>
      <c r="AB167" s="233"/>
      <c r="AC167" s="227">
        <f t="shared" si="27"/>
        <v>0</v>
      </c>
      <c r="AD167" s="228"/>
      <c r="AE167" s="229"/>
      <c r="AF167" s="227">
        <f t="shared" si="28"/>
        <v>0</v>
      </c>
      <c r="AG167" s="228"/>
      <c r="AH167" s="229"/>
      <c r="AI167" s="227">
        <f t="shared" si="29"/>
        <v>0</v>
      </c>
      <c r="AJ167" s="228"/>
      <c r="AK167" s="229"/>
      <c r="AL167" s="227">
        <f t="shared" si="30"/>
        <v>0</v>
      </c>
      <c r="AM167" s="228"/>
      <c r="AN167" s="229"/>
      <c r="AO167" s="227">
        <f t="shared" si="31"/>
        <v>0</v>
      </c>
      <c r="AP167" s="228"/>
      <c r="AQ167" s="229"/>
      <c r="AR167" s="227">
        <f t="shared" si="32"/>
        <v>0</v>
      </c>
      <c r="AS167" s="228"/>
      <c r="AT167" s="229"/>
      <c r="AU167" s="227">
        <f t="shared" si="33"/>
        <v>0</v>
      </c>
      <c r="AV167" s="228"/>
      <c r="AW167" s="229"/>
      <c r="AX167" s="227">
        <f t="shared" si="34"/>
        <v>0</v>
      </c>
      <c r="AY167" s="228"/>
      <c r="AZ167" s="229"/>
      <c r="BA167" s="227">
        <f t="shared" si="35"/>
        <v>0</v>
      </c>
      <c r="BB167" s="228"/>
      <c r="BC167" s="229"/>
      <c r="BD167" s="164"/>
      <c r="BF167" s="155"/>
      <c r="BG167" s="155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33"/>
      <c r="BT167" s="133"/>
      <c r="BU167" s="133"/>
      <c r="BV167" s="133"/>
      <c r="BW167" s="133"/>
    </row>
    <row r="168" spans="1:75" s="31" customFormat="1" ht="17.25" hidden="1" customHeight="1" x14ac:dyDescent="0.2">
      <c r="A168" s="72">
        <v>151</v>
      </c>
      <c r="B168" s="234"/>
      <c r="C168" s="234"/>
      <c r="D168" s="234"/>
      <c r="E168" s="234"/>
      <c r="F168" s="234"/>
      <c r="G168" s="234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1"/>
      <c r="T168" s="232"/>
      <c r="U168" s="233"/>
      <c r="V168" s="230"/>
      <c r="W168" s="230"/>
      <c r="X168" s="230"/>
      <c r="Y168" s="181"/>
      <c r="Z168" s="231"/>
      <c r="AA168" s="232"/>
      <c r="AB168" s="233"/>
      <c r="AC168" s="227">
        <f t="shared" si="27"/>
        <v>0</v>
      </c>
      <c r="AD168" s="228"/>
      <c r="AE168" s="229"/>
      <c r="AF168" s="227">
        <f t="shared" si="28"/>
        <v>0</v>
      </c>
      <c r="AG168" s="228"/>
      <c r="AH168" s="229"/>
      <c r="AI168" s="227">
        <f t="shared" si="29"/>
        <v>0</v>
      </c>
      <c r="AJ168" s="228"/>
      <c r="AK168" s="229"/>
      <c r="AL168" s="227">
        <f t="shared" si="30"/>
        <v>0</v>
      </c>
      <c r="AM168" s="228"/>
      <c r="AN168" s="229"/>
      <c r="AO168" s="227">
        <f t="shared" si="31"/>
        <v>0</v>
      </c>
      <c r="AP168" s="228"/>
      <c r="AQ168" s="229"/>
      <c r="AR168" s="227">
        <f t="shared" si="32"/>
        <v>0</v>
      </c>
      <c r="AS168" s="228"/>
      <c r="AT168" s="229"/>
      <c r="AU168" s="227">
        <f t="shared" si="33"/>
        <v>0</v>
      </c>
      <c r="AV168" s="228"/>
      <c r="AW168" s="229"/>
      <c r="AX168" s="227">
        <f t="shared" si="34"/>
        <v>0</v>
      </c>
      <c r="AY168" s="228"/>
      <c r="AZ168" s="229"/>
      <c r="BA168" s="227">
        <f t="shared" si="35"/>
        <v>0</v>
      </c>
      <c r="BB168" s="228"/>
      <c r="BC168" s="229"/>
      <c r="BD168" s="164"/>
      <c r="BF168" s="155"/>
      <c r="BG168" s="155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33"/>
      <c r="BT168" s="133"/>
      <c r="BU168" s="133"/>
      <c r="BV168" s="133"/>
      <c r="BW168" s="133"/>
    </row>
    <row r="169" spans="1:75" s="31" customFormat="1" ht="17.25" hidden="1" customHeight="1" x14ac:dyDescent="0.2">
      <c r="A169" s="72">
        <v>152</v>
      </c>
      <c r="B169" s="234"/>
      <c r="C169" s="234"/>
      <c r="D169" s="234"/>
      <c r="E169" s="234"/>
      <c r="F169" s="234"/>
      <c r="G169" s="234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1"/>
      <c r="T169" s="232"/>
      <c r="U169" s="233"/>
      <c r="V169" s="230"/>
      <c r="W169" s="230"/>
      <c r="X169" s="230"/>
      <c r="Y169" s="181"/>
      <c r="Z169" s="231"/>
      <c r="AA169" s="232"/>
      <c r="AB169" s="233"/>
      <c r="AC169" s="227">
        <f t="shared" si="27"/>
        <v>0</v>
      </c>
      <c r="AD169" s="228"/>
      <c r="AE169" s="229"/>
      <c r="AF169" s="227">
        <f t="shared" si="28"/>
        <v>0</v>
      </c>
      <c r="AG169" s="228"/>
      <c r="AH169" s="229"/>
      <c r="AI169" s="227">
        <f t="shared" si="29"/>
        <v>0</v>
      </c>
      <c r="AJ169" s="228"/>
      <c r="AK169" s="229"/>
      <c r="AL169" s="227">
        <f t="shared" si="30"/>
        <v>0</v>
      </c>
      <c r="AM169" s="228"/>
      <c r="AN169" s="229"/>
      <c r="AO169" s="227">
        <f t="shared" si="31"/>
        <v>0</v>
      </c>
      <c r="AP169" s="228"/>
      <c r="AQ169" s="229"/>
      <c r="AR169" s="227">
        <f t="shared" si="32"/>
        <v>0</v>
      </c>
      <c r="AS169" s="228"/>
      <c r="AT169" s="229"/>
      <c r="AU169" s="227">
        <f t="shared" si="33"/>
        <v>0</v>
      </c>
      <c r="AV169" s="228"/>
      <c r="AW169" s="229"/>
      <c r="AX169" s="227">
        <f t="shared" si="34"/>
        <v>0</v>
      </c>
      <c r="AY169" s="228"/>
      <c r="AZ169" s="229"/>
      <c r="BA169" s="227">
        <f t="shared" si="35"/>
        <v>0</v>
      </c>
      <c r="BB169" s="228"/>
      <c r="BC169" s="229"/>
      <c r="BD169" s="164"/>
      <c r="BF169" s="155"/>
      <c r="BG169" s="155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33"/>
      <c r="BT169" s="133"/>
      <c r="BU169" s="133"/>
      <c r="BV169" s="133"/>
      <c r="BW169" s="133"/>
    </row>
    <row r="170" spans="1:75" s="31" customFormat="1" ht="17.25" hidden="1" customHeight="1" x14ac:dyDescent="0.2">
      <c r="A170" s="72">
        <v>153</v>
      </c>
      <c r="B170" s="234"/>
      <c r="C170" s="234"/>
      <c r="D170" s="234"/>
      <c r="E170" s="234"/>
      <c r="F170" s="234"/>
      <c r="G170" s="234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1"/>
      <c r="T170" s="232"/>
      <c r="U170" s="233"/>
      <c r="V170" s="230"/>
      <c r="W170" s="230"/>
      <c r="X170" s="230"/>
      <c r="Y170" s="181"/>
      <c r="Z170" s="231"/>
      <c r="AA170" s="232"/>
      <c r="AB170" s="233"/>
      <c r="AC170" s="227">
        <f t="shared" si="27"/>
        <v>0</v>
      </c>
      <c r="AD170" s="228"/>
      <c r="AE170" s="229"/>
      <c r="AF170" s="227">
        <f t="shared" si="28"/>
        <v>0</v>
      </c>
      <c r="AG170" s="228"/>
      <c r="AH170" s="229"/>
      <c r="AI170" s="227">
        <f t="shared" si="29"/>
        <v>0</v>
      </c>
      <c r="AJ170" s="228"/>
      <c r="AK170" s="229"/>
      <c r="AL170" s="227">
        <f t="shared" si="30"/>
        <v>0</v>
      </c>
      <c r="AM170" s="228"/>
      <c r="AN170" s="229"/>
      <c r="AO170" s="227">
        <f t="shared" si="31"/>
        <v>0</v>
      </c>
      <c r="AP170" s="228"/>
      <c r="AQ170" s="229"/>
      <c r="AR170" s="227">
        <f t="shared" si="32"/>
        <v>0</v>
      </c>
      <c r="AS170" s="228"/>
      <c r="AT170" s="229"/>
      <c r="AU170" s="227">
        <f t="shared" si="33"/>
        <v>0</v>
      </c>
      <c r="AV170" s="228"/>
      <c r="AW170" s="229"/>
      <c r="AX170" s="227">
        <f t="shared" si="34"/>
        <v>0</v>
      </c>
      <c r="AY170" s="228"/>
      <c r="AZ170" s="229"/>
      <c r="BA170" s="227">
        <f t="shared" si="35"/>
        <v>0</v>
      </c>
      <c r="BB170" s="228"/>
      <c r="BC170" s="229"/>
      <c r="BD170" s="164"/>
      <c r="BF170" s="155"/>
      <c r="BG170" s="155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33"/>
      <c r="BT170" s="133"/>
      <c r="BU170" s="133"/>
      <c r="BV170" s="133"/>
      <c r="BW170" s="133"/>
    </row>
    <row r="171" spans="1:75" s="31" customFormat="1" ht="17.25" hidden="1" customHeight="1" x14ac:dyDescent="0.2">
      <c r="A171" s="72">
        <v>154</v>
      </c>
      <c r="B171" s="234"/>
      <c r="C171" s="234"/>
      <c r="D171" s="234"/>
      <c r="E171" s="234"/>
      <c r="F171" s="234"/>
      <c r="G171" s="234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1"/>
      <c r="T171" s="232"/>
      <c r="U171" s="233"/>
      <c r="V171" s="230"/>
      <c r="W171" s="230"/>
      <c r="X171" s="230"/>
      <c r="Y171" s="181"/>
      <c r="Z171" s="231"/>
      <c r="AA171" s="232"/>
      <c r="AB171" s="233"/>
      <c r="AC171" s="227">
        <f t="shared" si="27"/>
        <v>0</v>
      </c>
      <c r="AD171" s="228"/>
      <c r="AE171" s="229"/>
      <c r="AF171" s="227">
        <f t="shared" si="28"/>
        <v>0</v>
      </c>
      <c r="AG171" s="228"/>
      <c r="AH171" s="229"/>
      <c r="AI171" s="227">
        <f t="shared" si="29"/>
        <v>0</v>
      </c>
      <c r="AJ171" s="228"/>
      <c r="AK171" s="229"/>
      <c r="AL171" s="227">
        <f t="shared" si="30"/>
        <v>0</v>
      </c>
      <c r="AM171" s="228"/>
      <c r="AN171" s="229"/>
      <c r="AO171" s="227">
        <f t="shared" si="31"/>
        <v>0</v>
      </c>
      <c r="AP171" s="228"/>
      <c r="AQ171" s="229"/>
      <c r="AR171" s="227">
        <f t="shared" si="32"/>
        <v>0</v>
      </c>
      <c r="AS171" s="228"/>
      <c r="AT171" s="229"/>
      <c r="AU171" s="227">
        <f t="shared" si="33"/>
        <v>0</v>
      </c>
      <c r="AV171" s="228"/>
      <c r="AW171" s="229"/>
      <c r="AX171" s="227">
        <f t="shared" si="34"/>
        <v>0</v>
      </c>
      <c r="AY171" s="228"/>
      <c r="AZ171" s="229"/>
      <c r="BA171" s="227">
        <f t="shared" si="35"/>
        <v>0</v>
      </c>
      <c r="BB171" s="228"/>
      <c r="BC171" s="229"/>
      <c r="BD171" s="164"/>
      <c r="BF171" s="155"/>
      <c r="BG171" s="155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33"/>
      <c r="BT171" s="133"/>
      <c r="BU171" s="133"/>
      <c r="BV171" s="133"/>
      <c r="BW171" s="133"/>
    </row>
    <row r="172" spans="1:75" s="31" customFormat="1" ht="17.25" hidden="1" customHeight="1" x14ac:dyDescent="0.2">
      <c r="A172" s="72">
        <v>155</v>
      </c>
      <c r="B172" s="234"/>
      <c r="C172" s="234"/>
      <c r="D172" s="234"/>
      <c r="E172" s="234"/>
      <c r="F172" s="234"/>
      <c r="G172" s="234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1"/>
      <c r="T172" s="232"/>
      <c r="U172" s="233"/>
      <c r="V172" s="230"/>
      <c r="W172" s="230"/>
      <c r="X172" s="230"/>
      <c r="Y172" s="181"/>
      <c r="Z172" s="231"/>
      <c r="AA172" s="232"/>
      <c r="AB172" s="233"/>
      <c r="AC172" s="227">
        <f t="shared" si="27"/>
        <v>0</v>
      </c>
      <c r="AD172" s="228"/>
      <c r="AE172" s="229"/>
      <c r="AF172" s="227">
        <f t="shared" si="28"/>
        <v>0</v>
      </c>
      <c r="AG172" s="228"/>
      <c r="AH172" s="229"/>
      <c r="AI172" s="227">
        <f t="shared" si="29"/>
        <v>0</v>
      </c>
      <c r="AJ172" s="228"/>
      <c r="AK172" s="229"/>
      <c r="AL172" s="227">
        <f t="shared" si="30"/>
        <v>0</v>
      </c>
      <c r="AM172" s="228"/>
      <c r="AN172" s="229"/>
      <c r="AO172" s="227">
        <f t="shared" si="31"/>
        <v>0</v>
      </c>
      <c r="AP172" s="228"/>
      <c r="AQ172" s="229"/>
      <c r="AR172" s="227">
        <f t="shared" si="32"/>
        <v>0</v>
      </c>
      <c r="AS172" s="228"/>
      <c r="AT172" s="229"/>
      <c r="AU172" s="227">
        <f t="shared" si="33"/>
        <v>0</v>
      </c>
      <c r="AV172" s="228"/>
      <c r="AW172" s="229"/>
      <c r="AX172" s="227">
        <f t="shared" si="34"/>
        <v>0</v>
      </c>
      <c r="AY172" s="228"/>
      <c r="AZ172" s="229"/>
      <c r="BA172" s="227">
        <f t="shared" si="35"/>
        <v>0</v>
      </c>
      <c r="BB172" s="228"/>
      <c r="BC172" s="229"/>
      <c r="BD172" s="164"/>
      <c r="BF172" s="155"/>
      <c r="BG172" s="155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33"/>
      <c r="BT172" s="133"/>
      <c r="BU172" s="133"/>
      <c r="BV172" s="133"/>
      <c r="BW172" s="133"/>
    </row>
    <row r="173" spans="1:75" s="31" customFormat="1" ht="17.25" hidden="1" customHeight="1" x14ac:dyDescent="0.2">
      <c r="A173" s="72">
        <v>156</v>
      </c>
      <c r="B173" s="234"/>
      <c r="C173" s="234"/>
      <c r="D173" s="234"/>
      <c r="E173" s="234"/>
      <c r="F173" s="234"/>
      <c r="G173" s="234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1"/>
      <c r="T173" s="232"/>
      <c r="U173" s="233"/>
      <c r="V173" s="230"/>
      <c r="W173" s="230"/>
      <c r="X173" s="230"/>
      <c r="Y173" s="181"/>
      <c r="Z173" s="231"/>
      <c r="AA173" s="232"/>
      <c r="AB173" s="233"/>
      <c r="AC173" s="227">
        <f t="shared" si="27"/>
        <v>0</v>
      </c>
      <c r="AD173" s="228"/>
      <c r="AE173" s="229"/>
      <c r="AF173" s="227">
        <f t="shared" si="28"/>
        <v>0</v>
      </c>
      <c r="AG173" s="228"/>
      <c r="AH173" s="229"/>
      <c r="AI173" s="227">
        <f t="shared" si="29"/>
        <v>0</v>
      </c>
      <c r="AJ173" s="228"/>
      <c r="AK173" s="229"/>
      <c r="AL173" s="227">
        <f t="shared" si="30"/>
        <v>0</v>
      </c>
      <c r="AM173" s="228"/>
      <c r="AN173" s="229"/>
      <c r="AO173" s="227">
        <f t="shared" si="31"/>
        <v>0</v>
      </c>
      <c r="AP173" s="228"/>
      <c r="AQ173" s="229"/>
      <c r="AR173" s="227">
        <f t="shared" si="32"/>
        <v>0</v>
      </c>
      <c r="AS173" s="228"/>
      <c r="AT173" s="229"/>
      <c r="AU173" s="227">
        <f t="shared" si="33"/>
        <v>0</v>
      </c>
      <c r="AV173" s="228"/>
      <c r="AW173" s="229"/>
      <c r="AX173" s="227">
        <f t="shared" si="34"/>
        <v>0</v>
      </c>
      <c r="AY173" s="228"/>
      <c r="AZ173" s="229"/>
      <c r="BA173" s="227">
        <f t="shared" si="35"/>
        <v>0</v>
      </c>
      <c r="BB173" s="228"/>
      <c r="BC173" s="229"/>
      <c r="BD173" s="164"/>
      <c r="BF173" s="155"/>
      <c r="BG173" s="155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33"/>
      <c r="BT173" s="133"/>
      <c r="BU173" s="133"/>
      <c r="BV173" s="133"/>
      <c r="BW173" s="133"/>
    </row>
    <row r="174" spans="1:75" s="31" customFormat="1" ht="17.25" hidden="1" customHeight="1" x14ac:dyDescent="0.2">
      <c r="A174" s="72">
        <v>157</v>
      </c>
      <c r="B174" s="234"/>
      <c r="C174" s="234"/>
      <c r="D174" s="234"/>
      <c r="E174" s="234"/>
      <c r="F174" s="234"/>
      <c r="G174" s="234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1"/>
      <c r="T174" s="232"/>
      <c r="U174" s="233"/>
      <c r="V174" s="230"/>
      <c r="W174" s="230"/>
      <c r="X174" s="230"/>
      <c r="Y174" s="181"/>
      <c r="Z174" s="231"/>
      <c r="AA174" s="232"/>
      <c r="AB174" s="233"/>
      <c r="AC174" s="227">
        <f t="shared" si="27"/>
        <v>0</v>
      </c>
      <c r="AD174" s="228"/>
      <c r="AE174" s="229"/>
      <c r="AF174" s="227">
        <f t="shared" si="28"/>
        <v>0</v>
      </c>
      <c r="AG174" s="228"/>
      <c r="AH174" s="229"/>
      <c r="AI174" s="227">
        <f t="shared" si="29"/>
        <v>0</v>
      </c>
      <c r="AJ174" s="228"/>
      <c r="AK174" s="229"/>
      <c r="AL174" s="227">
        <f t="shared" si="30"/>
        <v>0</v>
      </c>
      <c r="AM174" s="228"/>
      <c r="AN174" s="229"/>
      <c r="AO174" s="227">
        <f t="shared" si="31"/>
        <v>0</v>
      </c>
      <c r="AP174" s="228"/>
      <c r="AQ174" s="229"/>
      <c r="AR174" s="227">
        <f t="shared" si="32"/>
        <v>0</v>
      </c>
      <c r="AS174" s="228"/>
      <c r="AT174" s="229"/>
      <c r="AU174" s="227">
        <f t="shared" si="33"/>
        <v>0</v>
      </c>
      <c r="AV174" s="228"/>
      <c r="AW174" s="229"/>
      <c r="AX174" s="227">
        <f t="shared" si="34"/>
        <v>0</v>
      </c>
      <c r="AY174" s="228"/>
      <c r="AZ174" s="229"/>
      <c r="BA174" s="227">
        <f t="shared" si="35"/>
        <v>0</v>
      </c>
      <c r="BB174" s="228"/>
      <c r="BC174" s="229"/>
      <c r="BD174" s="164"/>
      <c r="BF174" s="155"/>
      <c r="BG174" s="155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33"/>
      <c r="BT174" s="133"/>
      <c r="BU174" s="133"/>
      <c r="BV174" s="133"/>
      <c r="BW174" s="133"/>
    </row>
    <row r="175" spans="1:75" s="31" customFormat="1" ht="17.25" hidden="1" customHeight="1" x14ac:dyDescent="0.2">
      <c r="A175" s="72">
        <v>158</v>
      </c>
      <c r="B175" s="234"/>
      <c r="C175" s="234"/>
      <c r="D175" s="234"/>
      <c r="E175" s="234"/>
      <c r="F175" s="234"/>
      <c r="G175" s="234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1"/>
      <c r="T175" s="232"/>
      <c r="U175" s="233"/>
      <c r="V175" s="230"/>
      <c r="W175" s="230"/>
      <c r="X175" s="230"/>
      <c r="Y175" s="181"/>
      <c r="Z175" s="231"/>
      <c r="AA175" s="232"/>
      <c r="AB175" s="233"/>
      <c r="AC175" s="227">
        <f t="shared" si="27"/>
        <v>0</v>
      </c>
      <c r="AD175" s="228"/>
      <c r="AE175" s="229"/>
      <c r="AF175" s="227">
        <f t="shared" si="28"/>
        <v>0</v>
      </c>
      <c r="AG175" s="228"/>
      <c r="AH175" s="229"/>
      <c r="AI175" s="227">
        <f t="shared" si="29"/>
        <v>0</v>
      </c>
      <c r="AJ175" s="228"/>
      <c r="AK175" s="229"/>
      <c r="AL175" s="227">
        <f t="shared" si="30"/>
        <v>0</v>
      </c>
      <c r="AM175" s="228"/>
      <c r="AN175" s="229"/>
      <c r="AO175" s="227">
        <f t="shared" si="31"/>
        <v>0</v>
      </c>
      <c r="AP175" s="228"/>
      <c r="AQ175" s="229"/>
      <c r="AR175" s="227">
        <f t="shared" si="32"/>
        <v>0</v>
      </c>
      <c r="AS175" s="228"/>
      <c r="AT175" s="229"/>
      <c r="AU175" s="227">
        <f t="shared" si="33"/>
        <v>0</v>
      </c>
      <c r="AV175" s="228"/>
      <c r="AW175" s="229"/>
      <c r="AX175" s="227">
        <f t="shared" si="34"/>
        <v>0</v>
      </c>
      <c r="AY175" s="228"/>
      <c r="AZ175" s="229"/>
      <c r="BA175" s="227">
        <f t="shared" si="35"/>
        <v>0</v>
      </c>
      <c r="BB175" s="228"/>
      <c r="BC175" s="229"/>
      <c r="BD175" s="164"/>
      <c r="BF175" s="155"/>
      <c r="BG175" s="155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33"/>
      <c r="BT175" s="133"/>
      <c r="BU175" s="133"/>
      <c r="BV175" s="133"/>
      <c r="BW175" s="133"/>
    </row>
    <row r="176" spans="1:75" s="31" customFormat="1" ht="17.25" hidden="1" customHeight="1" x14ac:dyDescent="0.2">
      <c r="A176" s="72">
        <v>159</v>
      </c>
      <c r="B176" s="234"/>
      <c r="C176" s="234"/>
      <c r="D176" s="234"/>
      <c r="E176" s="234"/>
      <c r="F176" s="234"/>
      <c r="G176" s="234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1"/>
      <c r="T176" s="232"/>
      <c r="U176" s="233"/>
      <c r="V176" s="230"/>
      <c r="W176" s="230"/>
      <c r="X176" s="230"/>
      <c r="Y176" s="181"/>
      <c r="Z176" s="231"/>
      <c r="AA176" s="232"/>
      <c r="AB176" s="233"/>
      <c r="AC176" s="227">
        <f t="shared" si="27"/>
        <v>0</v>
      </c>
      <c r="AD176" s="228"/>
      <c r="AE176" s="229"/>
      <c r="AF176" s="227">
        <f t="shared" si="28"/>
        <v>0</v>
      </c>
      <c r="AG176" s="228"/>
      <c r="AH176" s="229"/>
      <c r="AI176" s="227">
        <f t="shared" si="29"/>
        <v>0</v>
      </c>
      <c r="AJ176" s="228"/>
      <c r="AK176" s="229"/>
      <c r="AL176" s="227">
        <f t="shared" si="30"/>
        <v>0</v>
      </c>
      <c r="AM176" s="228"/>
      <c r="AN176" s="229"/>
      <c r="AO176" s="227">
        <f t="shared" si="31"/>
        <v>0</v>
      </c>
      <c r="AP176" s="228"/>
      <c r="AQ176" s="229"/>
      <c r="AR176" s="227">
        <f t="shared" si="32"/>
        <v>0</v>
      </c>
      <c r="AS176" s="228"/>
      <c r="AT176" s="229"/>
      <c r="AU176" s="227">
        <f t="shared" si="33"/>
        <v>0</v>
      </c>
      <c r="AV176" s="228"/>
      <c r="AW176" s="229"/>
      <c r="AX176" s="227">
        <f t="shared" si="34"/>
        <v>0</v>
      </c>
      <c r="AY176" s="228"/>
      <c r="AZ176" s="229"/>
      <c r="BA176" s="227">
        <f t="shared" si="35"/>
        <v>0</v>
      </c>
      <c r="BB176" s="228"/>
      <c r="BC176" s="229"/>
      <c r="BD176" s="164"/>
      <c r="BF176" s="155"/>
      <c r="BG176" s="155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33"/>
      <c r="BT176" s="133"/>
      <c r="BU176" s="133"/>
      <c r="BV176" s="133"/>
      <c r="BW176" s="133"/>
    </row>
    <row r="177" spans="1:75" s="31" customFormat="1" ht="17.25" hidden="1" customHeight="1" x14ac:dyDescent="0.2">
      <c r="A177" s="72">
        <v>160</v>
      </c>
      <c r="B177" s="234"/>
      <c r="C177" s="234"/>
      <c r="D177" s="234"/>
      <c r="E177" s="234"/>
      <c r="F177" s="234"/>
      <c r="G177" s="234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1"/>
      <c r="T177" s="232"/>
      <c r="U177" s="233"/>
      <c r="V177" s="230"/>
      <c r="W177" s="230"/>
      <c r="X177" s="230"/>
      <c r="Y177" s="181"/>
      <c r="Z177" s="231"/>
      <c r="AA177" s="232"/>
      <c r="AB177" s="233"/>
      <c r="AC177" s="227">
        <f t="shared" si="27"/>
        <v>0</v>
      </c>
      <c r="AD177" s="228"/>
      <c r="AE177" s="229"/>
      <c r="AF177" s="227">
        <f t="shared" si="28"/>
        <v>0</v>
      </c>
      <c r="AG177" s="228"/>
      <c r="AH177" s="229"/>
      <c r="AI177" s="227">
        <f t="shared" si="29"/>
        <v>0</v>
      </c>
      <c r="AJ177" s="228"/>
      <c r="AK177" s="229"/>
      <c r="AL177" s="227">
        <f t="shared" si="30"/>
        <v>0</v>
      </c>
      <c r="AM177" s="228"/>
      <c r="AN177" s="229"/>
      <c r="AO177" s="227">
        <f t="shared" si="31"/>
        <v>0</v>
      </c>
      <c r="AP177" s="228"/>
      <c r="AQ177" s="229"/>
      <c r="AR177" s="227">
        <f t="shared" si="32"/>
        <v>0</v>
      </c>
      <c r="AS177" s="228"/>
      <c r="AT177" s="229"/>
      <c r="AU177" s="227">
        <f t="shared" si="33"/>
        <v>0</v>
      </c>
      <c r="AV177" s="228"/>
      <c r="AW177" s="229"/>
      <c r="AX177" s="227">
        <f t="shared" si="34"/>
        <v>0</v>
      </c>
      <c r="AY177" s="228"/>
      <c r="AZ177" s="229"/>
      <c r="BA177" s="227">
        <f t="shared" si="35"/>
        <v>0</v>
      </c>
      <c r="BB177" s="228"/>
      <c r="BC177" s="229"/>
      <c r="BD177" s="164"/>
      <c r="BF177" s="155"/>
      <c r="BG177" s="155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33"/>
      <c r="BT177" s="133"/>
      <c r="BU177" s="133"/>
      <c r="BV177" s="133"/>
      <c r="BW177" s="133"/>
    </row>
    <row r="178" spans="1:75" s="31" customFormat="1" ht="17.25" hidden="1" customHeight="1" x14ac:dyDescent="0.2">
      <c r="A178" s="72">
        <v>161</v>
      </c>
      <c r="B178" s="234"/>
      <c r="C178" s="234"/>
      <c r="D178" s="234"/>
      <c r="E178" s="234"/>
      <c r="F178" s="234"/>
      <c r="G178" s="234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1"/>
      <c r="T178" s="232"/>
      <c r="U178" s="233"/>
      <c r="V178" s="230"/>
      <c r="W178" s="230"/>
      <c r="X178" s="230"/>
      <c r="Y178" s="181"/>
      <c r="Z178" s="231"/>
      <c r="AA178" s="232"/>
      <c r="AB178" s="233"/>
      <c r="AC178" s="227">
        <f t="shared" si="27"/>
        <v>0</v>
      </c>
      <c r="AD178" s="228"/>
      <c r="AE178" s="229"/>
      <c r="AF178" s="227">
        <f t="shared" si="28"/>
        <v>0</v>
      </c>
      <c r="AG178" s="228"/>
      <c r="AH178" s="229"/>
      <c r="AI178" s="227">
        <f t="shared" si="29"/>
        <v>0</v>
      </c>
      <c r="AJ178" s="228"/>
      <c r="AK178" s="229"/>
      <c r="AL178" s="227">
        <f t="shared" si="30"/>
        <v>0</v>
      </c>
      <c r="AM178" s="228"/>
      <c r="AN178" s="229"/>
      <c r="AO178" s="227">
        <f t="shared" si="31"/>
        <v>0</v>
      </c>
      <c r="AP178" s="228"/>
      <c r="AQ178" s="229"/>
      <c r="AR178" s="227">
        <f t="shared" si="32"/>
        <v>0</v>
      </c>
      <c r="AS178" s="228"/>
      <c r="AT178" s="229"/>
      <c r="AU178" s="227">
        <f t="shared" si="33"/>
        <v>0</v>
      </c>
      <c r="AV178" s="228"/>
      <c r="AW178" s="229"/>
      <c r="AX178" s="227">
        <f t="shared" si="34"/>
        <v>0</v>
      </c>
      <c r="AY178" s="228"/>
      <c r="AZ178" s="229"/>
      <c r="BA178" s="227">
        <f t="shared" si="35"/>
        <v>0</v>
      </c>
      <c r="BB178" s="228"/>
      <c r="BC178" s="229"/>
      <c r="BD178" s="164"/>
      <c r="BF178" s="155"/>
      <c r="BG178" s="155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33"/>
      <c r="BT178" s="133"/>
      <c r="BU178" s="133"/>
      <c r="BV178" s="133"/>
      <c r="BW178" s="133"/>
    </row>
    <row r="179" spans="1:75" s="31" customFormat="1" ht="17.25" hidden="1" customHeight="1" x14ac:dyDescent="0.2">
      <c r="A179" s="72">
        <v>162</v>
      </c>
      <c r="B179" s="234"/>
      <c r="C179" s="234"/>
      <c r="D179" s="234"/>
      <c r="E179" s="234"/>
      <c r="F179" s="234"/>
      <c r="G179" s="234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1"/>
      <c r="T179" s="232"/>
      <c r="U179" s="233"/>
      <c r="V179" s="230"/>
      <c r="W179" s="230"/>
      <c r="X179" s="230"/>
      <c r="Y179" s="181"/>
      <c r="Z179" s="231"/>
      <c r="AA179" s="232"/>
      <c r="AB179" s="233"/>
      <c r="AC179" s="227">
        <f t="shared" si="27"/>
        <v>0</v>
      </c>
      <c r="AD179" s="228"/>
      <c r="AE179" s="229"/>
      <c r="AF179" s="227">
        <f t="shared" si="28"/>
        <v>0</v>
      </c>
      <c r="AG179" s="228"/>
      <c r="AH179" s="229"/>
      <c r="AI179" s="227">
        <f t="shared" si="29"/>
        <v>0</v>
      </c>
      <c r="AJ179" s="228"/>
      <c r="AK179" s="229"/>
      <c r="AL179" s="227">
        <f t="shared" si="30"/>
        <v>0</v>
      </c>
      <c r="AM179" s="228"/>
      <c r="AN179" s="229"/>
      <c r="AO179" s="227">
        <f t="shared" si="31"/>
        <v>0</v>
      </c>
      <c r="AP179" s="228"/>
      <c r="AQ179" s="229"/>
      <c r="AR179" s="227">
        <f t="shared" si="32"/>
        <v>0</v>
      </c>
      <c r="AS179" s="228"/>
      <c r="AT179" s="229"/>
      <c r="AU179" s="227">
        <f t="shared" si="33"/>
        <v>0</v>
      </c>
      <c r="AV179" s="228"/>
      <c r="AW179" s="229"/>
      <c r="AX179" s="227">
        <f t="shared" si="34"/>
        <v>0</v>
      </c>
      <c r="AY179" s="228"/>
      <c r="AZ179" s="229"/>
      <c r="BA179" s="227">
        <f t="shared" si="35"/>
        <v>0</v>
      </c>
      <c r="BB179" s="228"/>
      <c r="BC179" s="229"/>
      <c r="BD179" s="164"/>
      <c r="BF179" s="155"/>
      <c r="BG179" s="155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33"/>
      <c r="BT179" s="133"/>
      <c r="BU179" s="133"/>
      <c r="BV179" s="133"/>
      <c r="BW179" s="133"/>
    </row>
    <row r="180" spans="1:75" s="31" customFormat="1" ht="17.25" hidden="1" customHeight="1" x14ac:dyDescent="0.2">
      <c r="A180" s="72">
        <v>163</v>
      </c>
      <c r="B180" s="234"/>
      <c r="C180" s="234"/>
      <c r="D180" s="234"/>
      <c r="E180" s="234"/>
      <c r="F180" s="234"/>
      <c r="G180" s="234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1"/>
      <c r="T180" s="232"/>
      <c r="U180" s="233"/>
      <c r="V180" s="230"/>
      <c r="W180" s="230"/>
      <c r="X180" s="230"/>
      <c r="Y180" s="181"/>
      <c r="Z180" s="231"/>
      <c r="AA180" s="232"/>
      <c r="AB180" s="233"/>
      <c r="AC180" s="227">
        <f t="shared" si="27"/>
        <v>0</v>
      </c>
      <c r="AD180" s="228"/>
      <c r="AE180" s="229"/>
      <c r="AF180" s="227">
        <f t="shared" si="28"/>
        <v>0</v>
      </c>
      <c r="AG180" s="228"/>
      <c r="AH180" s="229"/>
      <c r="AI180" s="227">
        <f t="shared" si="29"/>
        <v>0</v>
      </c>
      <c r="AJ180" s="228"/>
      <c r="AK180" s="229"/>
      <c r="AL180" s="227">
        <f t="shared" si="30"/>
        <v>0</v>
      </c>
      <c r="AM180" s="228"/>
      <c r="AN180" s="229"/>
      <c r="AO180" s="227">
        <f t="shared" si="31"/>
        <v>0</v>
      </c>
      <c r="AP180" s="228"/>
      <c r="AQ180" s="229"/>
      <c r="AR180" s="227">
        <f t="shared" si="32"/>
        <v>0</v>
      </c>
      <c r="AS180" s="228"/>
      <c r="AT180" s="229"/>
      <c r="AU180" s="227">
        <f t="shared" si="33"/>
        <v>0</v>
      </c>
      <c r="AV180" s="228"/>
      <c r="AW180" s="229"/>
      <c r="AX180" s="227">
        <f t="shared" si="34"/>
        <v>0</v>
      </c>
      <c r="AY180" s="228"/>
      <c r="AZ180" s="229"/>
      <c r="BA180" s="227">
        <f t="shared" si="35"/>
        <v>0</v>
      </c>
      <c r="BB180" s="228"/>
      <c r="BC180" s="229"/>
      <c r="BD180" s="164"/>
      <c r="BF180" s="155"/>
      <c r="BG180" s="155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33"/>
      <c r="BT180" s="133"/>
      <c r="BU180" s="133"/>
      <c r="BV180" s="133"/>
      <c r="BW180" s="133"/>
    </row>
    <row r="181" spans="1:75" s="31" customFormat="1" ht="17.25" hidden="1" customHeight="1" x14ac:dyDescent="0.2">
      <c r="A181" s="72">
        <v>164</v>
      </c>
      <c r="B181" s="234"/>
      <c r="C181" s="234"/>
      <c r="D181" s="234"/>
      <c r="E181" s="234"/>
      <c r="F181" s="234"/>
      <c r="G181" s="234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1"/>
      <c r="T181" s="232"/>
      <c r="U181" s="233"/>
      <c r="V181" s="230"/>
      <c r="W181" s="230"/>
      <c r="X181" s="230"/>
      <c r="Y181" s="181"/>
      <c r="Z181" s="231"/>
      <c r="AA181" s="232"/>
      <c r="AB181" s="233"/>
      <c r="AC181" s="227">
        <f t="shared" si="27"/>
        <v>0</v>
      </c>
      <c r="AD181" s="228"/>
      <c r="AE181" s="229"/>
      <c r="AF181" s="227">
        <f t="shared" si="28"/>
        <v>0</v>
      </c>
      <c r="AG181" s="228"/>
      <c r="AH181" s="229"/>
      <c r="AI181" s="227">
        <f t="shared" si="29"/>
        <v>0</v>
      </c>
      <c r="AJ181" s="228"/>
      <c r="AK181" s="229"/>
      <c r="AL181" s="227">
        <f t="shared" si="30"/>
        <v>0</v>
      </c>
      <c r="AM181" s="228"/>
      <c r="AN181" s="229"/>
      <c r="AO181" s="227">
        <f t="shared" si="31"/>
        <v>0</v>
      </c>
      <c r="AP181" s="228"/>
      <c r="AQ181" s="229"/>
      <c r="AR181" s="227">
        <f t="shared" si="32"/>
        <v>0</v>
      </c>
      <c r="AS181" s="228"/>
      <c r="AT181" s="229"/>
      <c r="AU181" s="227">
        <f t="shared" si="33"/>
        <v>0</v>
      </c>
      <c r="AV181" s="228"/>
      <c r="AW181" s="229"/>
      <c r="AX181" s="227">
        <f t="shared" si="34"/>
        <v>0</v>
      </c>
      <c r="AY181" s="228"/>
      <c r="AZ181" s="229"/>
      <c r="BA181" s="227">
        <f t="shared" si="35"/>
        <v>0</v>
      </c>
      <c r="BB181" s="228"/>
      <c r="BC181" s="229"/>
      <c r="BD181" s="164"/>
      <c r="BF181" s="155"/>
      <c r="BG181" s="155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33"/>
      <c r="BT181" s="133"/>
      <c r="BU181" s="133"/>
      <c r="BV181" s="133"/>
      <c r="BW181" s="133"/>
    </row>
    <row r="182" spans="1:75" s="31" customFormat="1" ht="17.25" hidden="1" customHeight="1" x14ac:dyDescent="0.2">
      <c r="A182" s="72">
        <v>165</v>
      </c>
      <c r="B182" s="234"/>
      <c r="C182" s="234"/>
      <c r="D182" s="234"/>
      <c r="E182" s="234"/>
      <c r="F182" s="234"/>
      <c r="G182" s="234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1"/>
      <c r="T182" s="232"/>
      <c r="U182" s="233"/>
      <c r="V182" s="230"/>
      <c r="W182" s="230"/>
      <c r="X182" s="230"/>
      <c r="Y182" s="181"/>
      <c r="Z182" s="231"/>
      <c r="AA182" s="232"/>
      <c r="AB182" s="233"/>
      <c r="AC182" s="227">
        <f t="shared" si="27"/>
        <v>0</v>
      </c>
      <c r="AD182" s="228"/>
      <c r="AE182" s="229"/>
      <c r="AF182" s="227">
        <f t="shared" si="28"/>
        <v>0</v>
      </c>
      <c r="AG182" s="228"/>
      <c r="AH182" s="229"/>
      <c r="AI182" s="227">
        <f t="shared" si="29"/>
        <v>0</v>
      </c>
      <c r="AJ182" s="228"/>
      <c r="AK182" s="229"/>
      <c r="AL182" s="227">
        <f t="shared" si="30"/>
        <v>0</v>
      </c>
      <c r="AM182" s="228"/>
      <c r="AN182" s="229"/>
      <c r="AO182" s="227">
        <f t="shared" si="31"/>
        <v>0</v>
      </c>
      <c r="AP182" s="228"/>
      <c r="AQ182" s="229"/>
      <c r="AR182" s="227">
        <f t="shared" si="32"/>
        <v>0</v>
      </c>
      <c r="AS182" s="228"/>
      <c r="AT182" s="229"/>
      <c r="AU182" s="227">
        <f t="shared" si="33"/>
        <v>0</v>
      </c>
      <c r="AV182" s="228"/>
      <c r="AW182" s="229"/>
      <c r="AX182" s="227">
        <f t="shared" si="34"/>
        <v>0</v>
      </c>
      <c r="AY182" s="228"/>
      <c r="AZ182" s="229"/>
      <c r="BA182" s="227">
        <f t="shared" si="35"/>
        <v>0</v>
      </c>
      <c r="BB182" s="228"/>
      <c r="BC182" s="229"/>
      <c r="BD182" s="164"/>
      <c r="BF182" s="155"/>
      <c r="BG182" s="155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33"/>
      <c r="BT182" s="133"/>
      <c r="BU182" s="133"/>
      <c r="BV182" s="133"/>
      <c r="BW182" s="133"/>
    </row>
    <row r="183" spans="1:75" s="31" customFormat="1" ht="17.25" hidden="1" customHeight="1" x14ac:dyDescent="0.2">
      <c r="A183" s="72">
        <v>166</v>
      </c>
      <c r="B183" s="234"/>
      <c r="C183" s="234"/>
      <c r="D183" s="234"/>
      <c r="E183" s="234"/>
      <c r="F183" s="234"/>
      <c r="G183" s="234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1"/>
      <c r="T183" s="232"/>
      <c r="U183" s="233"/>
      <c r="V183" s="230"/>
      <c r="W183" s="230"/>
      <c r="X183" s="230"/>
      <c r="Y183" s="181"/>
      <c r="Z183" s="231"/>
      <c r="AA183" s="232"/>
      <c r="AB183" s="233"/>
      <c r="AC183" s="227">
        <f t="shared" si="27"/>
        <v>0</v>
      </c>
      <c r="AD183" s="228"/>
      <c r="AE183" s="229"/>
      <c r="AF183" s="227">
        <f t="shared" si="28"/>
        <v>0</v>
      </c>
      <c r="AG183" s="228"/>
      <c r="AH183" s="229"/>
      <c r="AI183" s="227">
        <f t="shared" si="29"/>
        <v>0</v>
      </c>
      <c r="AJ183" s="228"/>
      <c r="AK183" s="229"/>
      <c r="AL183" s="227">
        <f t="shared" si="30"/>
        <v>0</v>
      </c>
      <c r="AM183" s="228"/>
      <c r="AN183" s="229"/>
      <c r="AO183" s="227">
        <f t="shared" si="31"/>
        <v>0</v>
      </c>
      <c r="AP183" s="228"/>
      <c r="AQ183" s="229"/>
      <c r="AR183" s="227">
        <f t="shared" si="32"/>
        <v>0</v>
      </c>
      <c r="AS183" s="228"/>
      <c r="AT183" s="229"/>
      <c r="AU183" s="227">
        <f t="shared" si="33"/>
        <v>0</v>
      </c>
      <c r="AV183" s="228"/>
      <c r="AW183" s="229"/>
      <c r="AX183" s="227">
        <f t="shared" si="34"/>
        <v>0</v>
      </c>
      <c r="AY183" s="228"/>
      <c r="AZ183" s="229"/>
      <c r="BA183" s="227">
        <f t="shared" si="35"/>
        <v>0</v>
      </c>
      <c r="BB183" s="228"/>
      <c r="BC183" s="229"/>
      <c r="BD183" s="164"/>
      <c r="BF183" s="155"/>
      <c r="BG183" s="155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33"/>
      <c r="BT183" s="133"/>
      <c r="BU183" s="133"/>
      <c r="BV183" s="133"/>
      <c r="BW183" s="133"/>
    </row>
    <row r="184" spans="1:75" s="31" customFormat="1" ht="17.25" hidden="1" customHeight="1" x14ac:dyDescent="0.2">
      <c r="A184" s="72">
        <v>167</v>
      </c>
      <c r="B184" s="234"/>
      <c r="C184" s="234"/>
      <c r="D184" s="234"/>
      <c r="E184" s="234"/>
      <c r="F184" s="234"/>
      <c r="G184" s="234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1"/>
      <c r="T184" s="232"/>
      <c r="U184" s="233"/>
      <c r="V184" s="230"/>
      <c r="W184" s="230"/>
      <c r="X184" s="230"/>
      <c r="Y184" s="181"/>
      <c r="Z184" s="231"/>
      <c r="AA184" s="232"/>
      <c r="AB184" s="233"/>
      <c r="AC184" s="227">
        <f t="shared" si="27"/>
        <v>0</v>
      </c>
      <c r="AD184" s="228"/>
      <c r="AE184" s="229"/>
      <c r="AF184" s="227">
        <f t="shared" si="28"/>
        <v>0</v>
      </c>
      <c r="AG184" s="228"/>
      <c r="AH184" s="229"/>
      <c r="AI184" s="227">
        <f t="shared" si="29"/>
        <v>0</v>
      </c>
      <c r="AJ184" s="228"/>
      <c r="AK184" s="229"/>
      <c r="AL184" s="227">
        <f t="shared" si="30"/>
        <v>0</v>
      </c>
      <c r="AM184" s="228"/>
      <c r="AN184" s="229"/>
      <c r="AO184" s="227">
        <f t="shared" si="31"/>
        <v>0</v>
      </c>
      <c r="AP184" s="228"/>
      <c r="AQ184" s="229"/>
      <c r="AR184" s="227">
        <f t="shared" si="32"/>
        <v>0</v>
      </c>
      <c r="AS184" s="228"/>
      <c r="AT184" s="229"/>
      <c r="AU184" s="227">
        <f t="shared" si="33"/>
        <v>0</v>
      </c>
      <c r="AV184" s="228"/>
      <c r="AW184" s="229"/>
      <c r="AX184" s="227">
        <f t="shared" si="34"/>
        <v>0</v>
      </c>
      <c r="AY184" s="228"/>
      <c r="AZ184" s="229"/>
      <c r="BA184" s="227">
        <f t="shared" si="35"/>
        <v>0</v>
      </c>
      <c r="BB184" s="228"/>
      <c r="BC184" s="229"/>
      <c r="BD184" s="164"/>
      <c r="BF184" s="155"/>
      <c r="BG184" s="155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33"/>
      <c r="BT184" s="133"/>
      <c r="BU184" s="133"/>
      <c r="BV184" s="133"/>
      <c r="BW184" s="133"/>
    </row>
    <row r="185" spans="1:75" s="31" customFormat="1" ht="17.25" hidden="1" customHeight="1" x14ac:dyDescent="0.2">
      <c r="A185" s="72">
        <v>168</v>
      </c>
      <c r="B185" s="234"/>
      <c r="C185" s="234"/>
      <c r="D185" s="234"/>
      <c r="E185" s="234"/>
      <c r="F185" s="234"/>
      <c r="G185" s="234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1"/>
      <c r="T185" s="232"/>
      <c r="U185" s="233"/>
      <c r="V185" s="230"/>
      <c r="W185" s="230"/>
      <c r="X185" s="230"/>
      <c r="Y185" s="181"/>
      <c r="Z185" s="231"/>
      <c r="AA185" s="232"/>
      <c r="AB185" s="233"/>
      <c r="AC185" s="227">
        <f t="shared" si="27"/>
        <v>0</v>
      </c>
      <c r="AD185" s="228"/>
      <c r="AE185" s="229"/>
      <c r="AF185" s="227">
        <f t="shared" si="28"/>
        <v>0</v>
      </c>
      <c r="AG185" s="228"/>
      <c r="AH185" s="229"/>
      <c r="AI185" s="227">
        <f t="shared" si="29"/>
        <v>0</v>
      </c>
      <c r="AJ185" s="228"/>
      <c r="AK185" s="229"/>
      <c r="AL185" s="227">
        <f t="shared" si="30"/>
        <v>0</v>
      </c>
      <c r="AM185" s="228"/>
      <c r="AN185" s="229"/>
      <c r="AO185" s="227">
        <f t="shared" si="31"/>
        <v>0</v>
      </c>
      <c r="AP185" s="228"/>
      <c r="AQ185" s="229"/>
      <c r="AR185" s="227">
        <f t="shared" si="32"/>
        <v>0</v>
      </c>
      <c r="AS185" s="228"/>
      <c r="AT185" s="229"/>
      <c r="AU185" s="227">
        <f t="shared" si="33"/>
        <v>0</v>
      </c>
      <c r="AV185" s="228"/>
      <c r="AW185" s="229"/>
      <c r="AX185" s="227">
        <f t="shared" si="34"/>
        <v>0</v>
      </c>
      <c r="AY185" s="228"/>
      <c r="AZ185" s="229"/>
      <c r="BA185" s="227">
        <f t="shared" si="35"/>
        <v>0</v>
      </c>
      <c r="BB185" s="228"/>
      <c r="BC185" s="229"/>
      <c r="BD185" s="164"/>
      <c r="BF185" s="155"/>
      <c r="BG185" s="155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33"/>
      <c r="BT185" s="133"/>
      <c r="BU185" s="133"/>
      <c r="BV185" s="133"/>
      <c r="BW185" s="133"/>
    </row>
    <row r="186" spans="1:75" s="31" customFormat="1" ht="17.25" hidden="1" customHeight="1" x14ac:dyDescent="0.2">
      <c r="A186" s="72">
        <v>169</v>
      </c>
      <c r="B186" s="234"/>
      <c r="C186" s="234"/>
      <c r="D186" s="234"/>
      <c r="E186" s="234"/>
      <c r="F186" s="234"/>
      <c r="G186" s="234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1"/>
      <c r="T186" s="232"/>
      <c r="U186" s="233"/>
      <c r="V186" s="230"/>
      <c r="W186" s="230"/>
      <c r="X186" s="230"/>
      <c r="Y186" s="181"/>
      <c r="Z186" s="231"/>
      <c r="AA186" s="232"/>
      <c r="AB186" s="233"/>
      <c r="AC186" s="227">
        <f t="shared" si="27"/>
        <v>0</v>
      </c>
      <c r="AD186" s="228"/>
      <c r="AE186" s="229"/>
      <c r="AF186" s="227">
        <f t="shared" si="28"/>
        <v>0</v>
      </c>
      <c r="AG186" s="228"/>
      <c r="AH186" s="229"/>
      <c r="AI186" s="227">
        <f t="shared" si="29"/>
        <v>0</v>
      </c>
      <c r="AJ186" s="228"/>
      <c r="AK186" s="229"/>
      <c r="AL186" s="227">
        <f t="shared" si="30"/>
        <v>0</v>
      </c>
      <c r="AM186" s="228"/>
      <c r="AN186" s="229"/>
      <c r="AO186" s="227">
        <f t="shared" si="31"/>
        <v>0</v>
      </c>
      <c r="AP186" s="228"/>
      <c r="AQ186" s="229"/>
      <c r="AR186" s="227">
        <f t="shared" si="32"/>
        <v>0</v>
      </c>
      <c r="AS186" s="228"/>
      <c r="AT186" s="229"/>
      <c r="AU186" s="227">
        <f t="shared" si="33"/>
        <v>0</v>
      </c>
      <c r="AV186" s="228"/>
      <c r="AW186" s="229"/>
      <c r="AX186" s="227">
        <f t="shared" si="34"/>
        <v>0</v>
      </c>
      <c r="AY186" s="228"/>
      <c r="AZ186" s="229"/>
      <c r="BA186" s="227">
        <f t="shared" si="35"/>
        <v>0</v>
      </c>
      <c r="BB186" s="228"/>
      <c r="BC186" s="229"/>
      <c r="BD186" s="164"/>
      <c r="BF186" s="155"/>
      <c r="BG186" s="155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33"/>
      <c r="BT186" s="133"/>
      <c r="BU186" s="133"/>
      <c r="BV186" s="133"/>
      <c r="BW186" s="133"/>
    </row>
    <row r="187" spans="1:75" s="31" customFormat="1" ht="17.25" hidden="1" customHeight="1" x14ac:dyDescent="0.2">
      <c r="A187" s="72">
        <v>170</v>
      </c>
      <c r="B187" s="234"/>
      <c r="C187" s="234"/>
      <c r="D187" s="234"/>
      <c r="E187" s="234"/>
      <c r="F187" s="234"/>
      <c r="G187" s="234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1"/>
      <c r="T187" s="232"/>
      <c r="U187" s="233"/>
      <c r="V187" s="230"/>
      <c r="W187" s="230"/>
      <c r="X187" s="230"/>
      <c r="Y187" s="181"/>
      <c r="Z187" s="231"/>
      <c r="AA187" s="232"/>
      <c r="AB187" s="233"/>
      <c r="AC187" s="227">
        <f t="shared" si="27"/>
        <v>0</v>
      </c>
      <c r="AD187" s="228"/>
      <c r="AE187" s="229"/>
      <c r="AF187" s="227">
        <f t="shared" si="28"/>
        <v>0</v>
      </c>
      <c r="AG187" s="228"/>
      <c r="AH187" s="229"/>
      <c r="AI187" s="227">
        <f t="shared" si="29"/>
        <v>0</v>
      </c>
      <c r="AJ187" s="228"/>
      <c r="AK187" s="229"/>
      <c r="AL187" s="227">
        <f t="shared" si="30"/>
        <v>0</v>
      </c>
      <c r="AM187" s="228"/>
      <c r="AN187" s="229"/>
      <c r="AO187" s="227">
        <f t="shared" si="31"/>
        <v>0</v>
      </c>
      <c r="AP187" s="228"/>
      <c r="AQ187" s="229"/>
      <c r="AR187" s="227">
        <f t="shared" si="32"/>
        <v>0</v>
      </c>
      <c r="AS187" s="228"/>
      <c r="AT187" s="229"/>
      <c r="AU187" s="227">
        <f t="shared" si="33"/>
        <v>0</v>
      </c>
      <c r="AV187" s="228"/>
      <c r="AW187" s="229"/>
      <c r="AX187" s="227">
        <f t="shared" si="34"/>
        <v>0</v>
      </c>
      <c r="AY187" s="228"/>
      <c r="AZ187" s="229"/>
      <c r="BA187" s="227">
        <f t="shared" si="35"/>
        <v>0</v>
      </c>
      <c r="BB187" s="228"/>
      <c r="BC187" s="229"/>
      <c r="BD187" s="164"/>
      <c r="BF187" s="155"/>
      <c r="BG187" s="155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33"/>
      <c r="BT187" s="133"/>
      <c r="BU187" s="133"/>
      <c r="BV187" s="133"/>
      <c r="BW187" s="133"/>
    </row>
    <row r="188" spans="1:75" s="31" customFormat="1" ht="17.25" hidden="1" customHeight="1" x14ac:dyDescent="0.2">
      <c r="A188" s="72">
        <v>171</v>
      </c>
      <c r="B188" s="234"/>
      <c r="C188" s="234"/>
      <c r="D188" s="234"/>
      <c r="E188" s="234"/>
      <c r="F188" s="234"/>
      <c r="G188" s="234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1"/>
      <c r="T188" s="232"/>
      <c r="U188" s="233"/>
      <c r="V188" s="230"/>
      <c r="W188" s="230"/>
      <c r="X188" s="230"/>
      <c r="Y188" s="181"/>
      <c r="Z188" s="231"/>
      <c r="AA188" s="232"/>
      <c r="AB188" s="233"/>
      <c r="AC188" s="227">
        <f t="shared" si="27"/>
        <v>0</v>
      </c>
      <c r="AD188" s="228"/>
      <c r="AE188" s="229"/>
      <c r="AF188" s="227">
        <f t="shared" si="28"/>
        <v>0</v>
      </c>
      <c r="AG188" s="228"/>
      <c r="AH188" s="229"/>
      <c r="AI188" s="227">
        <f t="shared" si="29"/>
        <v>0</v>
      </c>
      <c r="AJ188" s="228"/>
      <c r="AK188" s="229"/>
      <c r="AL188" s="227">
        <f t="shared" si="30"/>
        <v>0</v>
      </c>
      <c r="AM188" s="228"/>
      <c r="AN188" s="229"/>
      <c r="AO188" s="227">
        <f t="shared" si="31"/>
        <v>0</v>
      </c>
      <c r="AP188" s="228"/>
      <c r="AQ188" s="229"/>
      <c r="AR188" s="227">
        <f t="shared" si="32"/>
        <v>0</v>
      </c>
      <c r="AS188" s="228"/>
      <c r="AT188" s="229"/>
      <c r="AU188" s="227">
        <f t="shared" si="33"/>
        <v>0</v>
      </c>
      <c r="AV188" s="228"/>
      <c r="AW188" s="229"/>
      <c r="AX188" s="227">
        <f t="shared" si="34"/>
        <v>0</v>
      </c>
      <c r="AY188" s="228"/>
      <c r="AZ188" s="229"/>
      <c r="BA188" s="227">
        <f t="shared" si="35"/>
        <v>0</v>
      </c>
      <c r="BB188" s="228"/>
      <c r="BC188" s="229"/>
      <c r="BD188" s="164"/>
      <c r="BF188" s="155"/>
      <c r="BG188" s="155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33"/>
      <c r="BT188" s="133"/>
      <c r="BU188" s="133"/>
      <c r="BV188" s="133"/>
      <c r="BW188" s="133"/>
    </row>
    <row r="189" spans="1:75" s="31" customFormat="1" ht="17.25" hidden="1" customHeight="1" x14ac:dyDescent="0.2">
      <c r="A189" s="72">
        <v>172</v>
      </c>
      <c r="B189" s="234"/>
      <c r="C189" s="234"/>
      <c r="D189" s="234"/>
      <c r="E189" s="234"/>
      <c r="F189" s="234"/>
      <c r="G189" s="234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1"/>
      <c r="T189" s="232"/>
      <c r="U189" s="233"/>
      <c r="V189" s="230"/>
      <c r="W189" s="230"/>
      <c r="X189" s="230"/>
      <c r="Y189" s="181"/>
      <c r="Z189" s="231"/>
      <c r="AA189" s="232"/>
      <c r="AB189" s="233"/>
      <c r="AC189" s="227">
        <f t="shared" si="27"/>
        <v>0</v>
      </c>
      <c r="AD189" s="228"/>
      <c r="AE189" s="229"/>
      <c r="AF189" s="227">
        <f t="shared" si="28"/>
        <v>0</v>
      </c>
      <c r="AG189" s="228"/>
      <c r="AH189" s="229"/>
      <c r="AI189" s="227">
        <f t="shared" si="29"/>
        <v>0</v>
      </c>
      <c r="AJ189" s="228"/>
      <c r="AK189" s="229"/>
      <c r="AL189" s="227">
        <f t="shared" si="30"/>
        <v>0</v>
      </c>
      <c r="AM189" s="228"/>
      <c r="AN189" s="229"/>
      <c r="AO189" s="227">
        <f t="shared" si="31"/>
        <v>0</v>
      </c>
      <c r="AP189" s="228"/>
      <c r="AQ189" s="229"/>
      <c r="AR189" s="227">
        <f t="shared" si="32"/>
        <v>0</v>
      </c>
      <c r="AS189" s="228"/>
      <c r="AT189" s="229"/>
      <c r="AU189" s="227">
        <f t="shared" si="33"/>
        <v>0</v>
      </c>
      <c r="AV189" s="228"/>
      <c r="AW189" s="229"/>
      <c r="AX189" s="227">
        <f t="shared" si="34"/>
        <v>0</v>
      </c>
      <c r="AY189" s="228"/>
      <c r="AZ189" s="229"/>
      <c r="BA189" s="227">
        <f t="shared" si="35"/>
        <v>0</v>
      </c>
      <c r="BB189" s="228"/>
      <c r="BC189" s="229"/>
      <c r="BD189" s="164"/>
      <c r="BF189" s="155"/>
      <c r="BG189" s="155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33"/>
      <c r="BT189" s="133"/>
      <c r="BU189" s="133"/>
      <c r="BV189" s="133"/>
      <c r="BW189" s="133"/>
    </row>
    <row r="190" spans="1:75" s="31" customFormat="1" ht="17.25" hidden="1" customHeight="1" x14ac:dyDescent="0.2">
      <c r="A190" s="72">
        <v>173</v>
      </c>
      <c r="B190" s="234"/>
      <c r="C190" s="234"/>
      <c r="D190" s="234"/>
      <c r="E190" s="234"/>
      <c r="F190" s="234"/>
      <c r="G190" s="234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1"/>
      <c r="T190" s="232"/>
      <c r="U190" s="233"/>
      <c r="V190" s="230"/>
      <c r="W190" s="230"/>
      <c r="X190" s="230"/>
      <c r="Y190" s="181"/>
      <c r="Z190" s="231"/>
      <c r="AA190" s="232"/>
      <c r="AB190" s="233"/>
      <c r="AC190" s="227">
        <f t="shared" si="27"/>
        <v>0</v>
      </c>
      <c r="AD190" s="228"/>
      <c r="AE190" s="229"/>
      <c r="AF190" s="227">
        <f t="shared" si="28"/>
        <v>0</v>
      </c>
      <c r="AG190" s="228"/>
      <c r="AH190" s="229"/>
      <c r="AI190" s="227">
        <f t="shared" si="29"/>
        <v>0</v>
      </c>
      <c r="AJ190" s="228"/>
      <c r="AK190" s="229"/>
      <c r="AL190" s="227">
        <f t="shared" si="30"/>
        <v>0</v>
      </c>
      <c r="AM190" s="228"/>
      <c r="AN190" s="229"/>
      <c r="AO190" s="227">
        <f t="shared" si="31"/>
        <v>0</v>
      </c>
      <c r="AP190" s="228"/>
      <c r="AQ190" s="229"/>
      <c r="AR190" s="227">
        <f t="shared" si="32"/>
        <v>0</v>
      </c>
      <c r="AS190" s="228"/>
      <c r="AT190" s="229"/>
      <c r="AU190" s="227">
        <f t="shared" si="33"/>
        <v>0</v>
      </c>
      <c r="AV190" s="228"/>
      <c r="AW190" s="229"/>
      <c r="AX190" s="227">
        <f t="shared" si="34"/>
        <v>0</v>
      </c>
      <c r="AY190" s="228"/>
      <c r="AZ190" s="229"/>
      <c r="BA190" s="227">
        <f t="shared" si="35"/>
        <v>0</v>
      </c>
      <c r="BB190" s="228"/>
      <c r="BC190" s="229"/>
      <c r="BD190" s="164"/>
      <c r="BF190" s="155"/>
      <c r="BG190" s="155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33"/>
      <c r="BT190" s="133"/>
      <c r="BU190" s="133"/>
      <c r="BV190" s="133"/>
      <c r="BW190" s="133"/>
    </row>
    <row r="191" spans="1:75" s="31" customFormat="1" ht="17.25" hidden="1" customHeight="1" x14ac:dyDescent="0.2">
      <c r="A191" s="72">
        <v>174</v>
      </c>
      <c r="B191" s="234"/>
      <c r="C191" s="234"/>
      <c r="D191" s="234"/>
      <c r="E191" s="234"/>
      <c r="F191" s="234"/>
      <c r="G191" s="234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1"/>
      <c r="T191" s="232"/>
      <c r="U191" s="233"/>
      <c r="V191" s="230"/>
      <c r="W191" s="230"/>
      <c r="X191" s="230"/>
      <c r="Y191" s="181"/>
      <c r="Z191" s="231"/>
      <c r="AA191" s="232"/>
      <c r="AB191" s="233"/>
      <c r="AC191" s="227">
        <f t="shared" si="27"/>
        <v>0</v>
      </c>
      <c r="AD191" s="228"/>
      <c r="AE191" s="229"/>
      <c r="AF191" s="227">
        <f t="shared" si="28"/>
        <v>0</v>
      </c>
      <c r="AG191" s="228"/>
      <c r="AH191" s="229"/>
      <c r="AI191" s="227">
        <f t="shared" si="29"/>
        <v>0</v>
      </c>
      <c r="AJ191" s="228"/>
      <c r="AK191" s="229"/>
      <c r="AL191" s="227">
        <f t="shared" si="30"/>
        <v>0</v>
      </c>
      <c r="AM191" s="228"/>
      <c r="AN191" s="229"/>
      <c r="AO191" s="227">
        <f t="shared" si="31"/>
        <v>0</v>
      </c>
      <c r="AP191" s="228"/>
      <c r="AQ191" s="229"/>
      <c r="AR191" s="227">
        <f t="shared" si="32"/>
        <v>0</v>
      </c>
      <c r="AS191" s="228"/>
      <c r="AT191" s="229"/>
      <c r="AU191" s="227">
        <f t="shared" si="33"/>
        <v>0</v>
      </c>
      <c r="AV191" s="228"/>
      <c r="AW191" s="229"/>
      <c r="AX191" s="227">
        <f t="shared" si="34"/>
        <v>0</v>
      </c>
      <c r="AY191" s="228"/>
      <c r="AZ191" s="229"/>
      <c r="BA191" s="227">
        <f t="shared" si="35"/>
        <v>0</v>
      </c>
      <c r="BB191" s="228"/>
      <c r="BC191" s="229"/>
      <c r="BD191" s="164"/>
      <c r="BF191" s="155"/>
      <c r="BG191" s="155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33"/>
      <c r="BT191" s="133"/>
      <c r="BU191" s="133"/>
      <c r="BV191" s="133"/>
      <c r="BW191" s="133"/>
    </row>
    <row r="192" spans="1:75" s="31" customFormat="1" ht="17.25" hidden="1" customHeight="1" x14ac:dyDescent="0.2">
      <c r="A192" s="72">
        <v>175</v>
      </c>
      <c r="B192" s="234"/>
      <c r="C192" s="234"/>
      <c r="D192" s="234"/>
      <c r="E192" s="234"/>
      <c r="F192" s="234"/>
      <c r="G192" s="234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1"/>
      <c r="T192" s="232"/>
      <c r="U192" s="233"/>
      <c r="V192" s="230"/>
      <c r="W192" s="230"/>
      <c r="X192" s="230"/>
      <c r="Y192" s="181"/>
      <c r="Z192" s="231"/>
      <c r="AA192" s="232"/>
      <c r="AB192" s="233"/>
      <c r="AC192" s="227">
        <f t="shared" si="27"/>
        <v>0</v>
      </c>
      <c r="AD192" s="228"/>
      <c r="AE192" s="229"/>
      <c r="AF192" s="227">
        <f t="shared" si="28"/>
        <v>0</v>
      </c>
      <c r="AG192" s="228"/>
      <c r="AH192" s="229"/>
      <c r="AI192" s="227">
        <f t="shared" si="29"/>
        <v>0</v>
      </c>
      <c r="AJ192" s="228"/>
      <c r="AK192" s="229"/>
      <c r="AL192" s="227">
        <f t="shared" si="30"/>
        <v>0</v>
      </c>
      <c r="AM192" s="228"/>
      <c r="AN192" s="229"/>
      <c r="AO192" s="227">
        <f t="shared" si="31"/>
        <v>0</v>
      </c>
      <c r="AP192" s="228"/>
      <c r="AQ192" s="229"/>
      <c r="AR192" s="227">
        <f t="shared" si="32"/>
        <v>0</v>
      </c>
      <c r="AS192" s="228"/>
      <c r="AT192" s="229"/>
      <c r="AU192" s="227">
        <f t="shared" si="33"/>
        <v>0</v>
      </c>
      <c r="AV192" s="228"/>
      <c r="AW192" s="229"/>
      <c r="AX192" s="227">
        <f t="shared" si="34"/>
        <v>0</v>
      </c>
      <c r="AY192" s="228"/>
      <c r="AZ192" s="229"/>
      <c r="BA192" s="227">
        <f t="shared" si="35"/>
        <v>0</v>
      </c>
      <c r="BB192" s="228"/>
      <c r="BC192" s="229"/>
      <c r="BD192" s="164"/>
      <c r="BF192" s="155"/>
      <c r="BG192" s="155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33"/>
      <c r="BT192" s="133"/>
      <c r="BU192" s="133"/>
      <c r="BV192" s="133"/>
      <c r="BW192" s="133"/>
    </row>
    <row r="193" spans="1:75" s="31" customFormat="1" ht="17.25" hidden="1" customHeight="1" x14ac:dyDescent="0.2">
      <c r="A193" s="72">
        <v>176</v>
      </c>
      <c r="B193" s="234"/>
      <c r="C193" s="234"/>
      <c r="D193" s="234"/>
      <c r="E193" s="234"/>
      <c r="F193" s="234"/>
      <c r="G193" s="234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1"/>
      <c r="T193" s="232"/>
      <c r="U193" s="233"/>
      <c r="V193" s="230"/>
      <c r="W193" s="230"/>
      <c r="X193" s="230"/>
      <c r="Y193" s="181"/>
      <c r="Z193" s="231"/>
      <c r="AA193" s="232"/>
      <c r="AB193" s="233"/>
      <c r="AC193" s="227">
        <f t="shared" si="27"/>
        <v>0</v>
      </c>
      <c r="AD193" s="228"/>
      <c r="AE193" s="229"/>
      <c r="AF193" s="227">
        <f t="shared" si="28"/>
        <v>0</v>
      </c>
      <c r="AG193" s="228"/>
      <c r="AH193" s="229"/>
      <c r="AI193" s="227">
        <f t="shared" si="29"/>
        <v>0</v>
      </c>
      <c r="AJ193" s="228"/>
      <c r="AK193" s="229"/>
      <c r="AL193" s="227">
        <f t="shared" si="30"/>
        <v>0</v>
      </c>
      <c r="AM193" s="228"/>
      <c r="AN193" s="229"/>
      <c r="AO193" s="227">
        <f t="shared" si="31"/>
        <v>0</v>
      </c>
      <c r="AP193" s="228"/>
      <c r="AQ193" s="229"/>
      <c r="AR193" s="227">
        <f t="shared" si="32"/>
        <v>0</v>
      </c>
      <c r="AS193" s="228"/>
      <c r="AT193" s="229"/>
      <c r="AU193" s="227">
        <f t="shared" si="33"/>
        <v>0</v>
      </c>
      <c r="AV193" s="228"/>
      <c r="AW193" s="229"/>
      <c r="AX193" s="227">
        <f t="shared" si="34"/>
        <v>0</v>
      </c>
      <c r="AY193" s="228"/>
      <c r="AZ193" s="229"/>
      <c r="BA193" s="227">
        <f t="shared" si="35"/>
        <v>0</v>
      </c>
      <c r="BB193" s="228"/>
      <c r="BC193" s="229"/>
      <c r="BD193" s="164"/>
      <c r="BF193" s="155"/>
      <c r="BG193" s="155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33"/>
      <c r="BT193" s="133"/>
      <c r="BU193" s="133"/>
      <c r="BV193" s="133"/>
      <c r="BW193" s="133"/>
    </row>
    <row r="194" spans="1:75" s="31" customFormat="1" ht="17.25" hidden="1" customHeight="1" x14ac:dyDescent="0.2">
      <c r="A194" s="72">
        <v>177</v>
      </c>
      <c r="B194" s="234"/>
      <c r="C194" s="234"/>
      <c r="D194" s="234"/>
      <c r="E194" s="234"/>
      <c r="F194" s="234"/>
      <c r="G194" s="234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1"/>
      <c r="T194" s="232"/>
      <c r="U194" s="233"/>
      <c r="V194" s="230"/>
      <c r="W194" s="230"/>
      <c r="X194" s="230"/>
      <c r="Y194" s="181"/>
      <c r="Z194" s="231"/>
      <c r="AA194" s="232"/>
      <c r="AB194" s="233"/>
      <c r="AC194" s="227">
        <f t="shared" si="27"/>
        <v>0</v>
      </c>
      <c r="AD194" s="228"/>
      <c r="AE194" s="229"/>
      <c r="AF194" s="227">
        <f t="shared" si="28"/>
        <v>0</v>
      </c>
      <c r="AG194" s="228"/>
      <c r="AH194" s="229"/>
      <c r="AI194" s="227">
        <f t="shared" si="29"/>
        <v>0</v>
      </c>
      <c r="AJ194" s="228"/>
      <c r="AK194" s="229"/>
      <c r="AL194" s="227">
        <f t="shared" si="30"/>
        <v>0</v>
      </c>
      <c r="AM194" s="228"/>
      <c r="AN194" s="229"/>
      <c r="AO194" s="227">
        <f t="shared" si="31"/>
        <v>0</v>
      </c>
      <c r="AP194" s="228"/>
      <c r="AQ194" s="229"/>
      <c r="AR194" s="227">
        <f t="shared" si="32"/>
        <v>0</v>
      </c>
      <c r="AS194" s="228"/>
      <c r="AT194" s="229"/>
      <c r="AU194" s="227">
        <f t="shared" si="33"/>
        <v>0</v>
      </c>
      <c r="AV194" s="228"/>
      <c r="AW194" s="229"/>
      <c r="AX194" s="227">
        <f t="shared" si="34"/>
        <v>0</v>
      </c>
      <c r="AY194" s="228"/>
      <c r="AZ194" s="229"/>
      <c r="BA194" s="227">
        <f t="shared" si="35"/>
        <v>0</v>
      </c>
      <c r="BB194" s="228"/>
      <c r="BC194" s="229"/>
      <c r="BD194" s="164"/>
      <c r="BF194" s="155"/>
      <c r="BG194" s="155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33"/>
      <c r="BT194" s="133"/>
      <c r="BU194" s="133"/>
      <c r="BV194" s="133"/>
      <c r="BW194" s="133"/>
    </row>
    <row r="195" spans="1:75" s="31" customFormat="1" ht="17.25" hidden="1" customHeight="1" x14ac:dyDescent="0.2">
      <c r="A195" s="72">
        <v>178</v>
      </c>
      <c r="B195" s="234"/>
      <c r="C195" s="234"/>
      <c r="D195" s="234"/>
      <c r="E195" s="234"/>
      <c r="F195" s="234"/>
      <c r="G195" s="234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1"/>
      <c r="T195" s="232"/>
      <c r="U195" s="233"/>
      <c r="V195" s="230"/>
      <c r="W195" s="230"/>
      <c r="X195" s="230"/>
      <c r="Y195" s="181"/>
      <c r="Z195" s="231"/>
      <c r="AA195" s="232"/>
      <c r="AB195" s="233"/>
      <c r="AC195" s="227">
        <f t="shared" si="27"/>
        <v>0</v>
      </c>
      <c r="AD195" s="228"/>
      <c r="AE195" s="229"/>
      <c r="AF195" s="227">
        <f t="shared" si="28"/>
        <v>0</v>
      </c>
      <c r="AG195" s="228"/>
      <c r="AH195" s="229"/>
      <c r="AI195" s="227">
        <f t="shared" si="29"/>
        <v>0</v>
      </c>
      <c r="AJ195" s="228"/>
      <c r="AK195" s="229"/>
      <c r="AL195" s="227">
        <f t="shared" si="30"/>
        <v>0</v>
      </c>
      <c r="AM195" s="228"/>
      <c r="AN195" s="229"/>
      <c r="AO195" s="227">
        <f t="shared" si="31"/>
        <v>0</v>
      </c>
      <c r="AP195" s="228"/>
      <c r="AQ195" s="229"/>
      <c r="AR195" s="227">
        <f t="shared" si="32"/>
        <v>0</v>
      </c>
      <c r="AS195" s="228"/>
      <c r="AT195" s="229"/>
      <c r="AU195" s="227">
        <f t="shared" si="33"/>
        <v>0</v>
      </c>
      <c r="AV195" s="228"/>
      <c r="AW195" s="229"/>
      <c r="AX195" s="227">
        <f t="shared" si="34"/>
        <v>0</v>
      </c>
      <c r="AY195" s="228"/>
      <c r="AZ195" s="229"/>
      <c r="BA195" s="227">
        <f t="shared" si="35"/>
        <v>0</v>
      </c>
      <c r="BB195" s="228"/>
      <c r="BC195" s="229"/>
      <c r="BD195" s="164"/>
      <c r="BF195" s="155"/>
      <c r="BG195" s="155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33"/>
      <c r="BT195" s="133"/>
      <c r="BU195" s="133"/>
      <c r="BV195" s="133"/>
      <c r="BW195" s="133"/>
    </row>
    <row r="196" spans="1:75" s="31" customFormat="1" ht="17.25" hidden="1" customHeight="1" x14ac:dyDescent="0.2">
      <c r="A196" s="72">
        <v>179</v>
      </c>
      <c r="B196" s="234"/>
      <c r="C196" s="234"/>
      <c r="D196" s="234"/>
      <c r="E196" s="234"/>
      <c r="F196" s="234"/>
      <c r="G196" s="234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1"/>
      <c r="T196" s="232"/>
      <c r="U196" s="233"/>
      <c r="V196" s="230"/>
      <c r="W196" s="230"/>
      <c r="X196" s="230"/>
      <c r="Y196" s="181"/>
      <c r="Z196" s="231"/>
      <c r="AA196" s="232"/>
      <c r="AB196" s="233"/>
      <c r="AC196" s="227">
        <f t="shared" si="27"/>
        <v>0</v>
      </c>
      <c r="AD196" s="228"/>
      <c r="AE196" s="229"/>
      <c r="AF196" s="227">
        <f t="shared" si="28"/>
        <v>0</v>
      </c>
      <c r="AG196" s="228"/>
      <c r="AH196" s="229"/>
      <c r="AI196" s="227">
        <f t="shared" si="29"/>
        <v>0</v>
      </c>
      <c r="AJ196" s="228"/>
      <c r="AK196" s="229"/>
      <c r="AL196" s="227">
        <f t="shared" si="30"/>
        <v>0</v>
      </c>
      <c r="AM196" s="228"/>
      <c r="AN196" s="229"/>
      <c r="AO196" s="227">
        <f t="shared" si="31"/>
        <v>0</v>
      </c>
      <c r="AP196" s="228"/>
      <c r="AQ196" s="229"/>
      <c r="AR196" s="227">
        <f t="shared" si="32"/>
        <v>0</v>
      </c>
      <c r="AS196" s="228"/>
      <c r="AT196" s="229"/>
      <c r="AU196" s="227">
        <f t="shared" si="33"/>
        <v>0</v>
      </c>
      <c r="AV196" s="228"/>
      <c r="AW196" s="229"/>
      <c r="AX196" s="227">
        <f t="shared" si="34"/>
        <v>0</v>
      </c>
      <c r="AY196" s="228"/>
      <c r="AZ196" s="229"/>
      <c r="BA196" s="227">
        <f t="shared" si="35"/>
        <v>0</v>
      </c>
      <c r="BB196" s="228"/>
      <c r="BC196" s="229"/>
      <c r="BD196" s="164"/>
      <c r="BF196" s="155"/>
      <c r="BG196" s="155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33"/>
      <c r="BT196" s="133"/>
      <c r="BU196" s="133"/>
      <c r="BV196" s="133"/>
      <c r="BW196" s="133"/>
    </row>
    <row r="197" spans="1:75" s="31" customFormat="1" ht="17.25" hidden="1" customHeight="1" x14ac:dyDescent="0.2">
      <c r="A197" s="72">
        <v>180</v>
      </c>
      <c r="B197" s="234"/>
      <c r="C197" s="234"/>
      <c r="D197" s="234"/>
      <c r="E197" s="234"/>
      <c r="F197" s="234"/>
      <c r="G197" s="234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1"/>
      <c r="T197" s="232"/>
      <c r="U197" s="233"/>
      <c r="V197" s="230"/>
      <c r="W197" s="230"/>
      <c r="X197" s="230"/>
      <c r="Y197" s="181"/>
      <c r="Z197" s="231"/>
      <c r="AA197" s="232"/>
      <c r="AB197" s="233"/>
      <c r="AC197" s="227">
        <f t="shared" si="27"/>
        <v>0</v>
      </c>
      <c r="AD197" s="228"/>
      <c r="AE197" s="229"/>
      <c r="AF197" s="227">
        <f t="shared" si="28"/>
        <v>0</v>
      </c>
      <c r="AG197" s="228"/>
      <c r="AH197" s="229"/>
      <c r="AI197" s="227">
        <f t="shared" si="29"/>
        <v>0</v>
      </c>
      <c r="AJ197" s="228"/>
      <c r="AK197" s="229"/>
      <c r="AL197" s="227">
        <f t="shared" si="30"/>
        <v>0</v>
      </c>
      <c r="AM197" s="228"/>
      <c r="AN197" s="229"/>
      <c r="AO197" s="227">
        <f t="shared" si="31"/>
        <v>0</v>
      </c>
      <c r="AP197" s="228"/>
      <c r="AQ197" s="229"/>
      <c r="AR197" s="227">
        <f t="shared" si="32"/>
        <v>0</v>
      </c>
      <c r="AS197" s="228"/>
      <c r="AT197" s="229"/>
      <c r="AU197" s="227">
        <f t="shared" si="33"/>
        <v>0</v>
      </c>
      <c r="AV197" s="228"/>
      <c r="AW197" s="229"/>
      <c r="AX197" s="227">
        <f t="shared" si="34"/>
        <v>0</v>
      </c>
      <c r="AY197" s="228"/>
      <c r="AZ197" s="229"/>
      <c r="BA197" s="227">
        <f t="shared" si="35"/>
        <v>0</v>
      </c>
      <c r="BB197" s="228"/>
      <c r="BC197" s="229"/>
      <c r="BD197" s="164"/>
      <c r="BF197" s="155"/>
      <c r="BG197" s="155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33"/>
      <c r="BT197" s="133"/>
      <c r="BU197" s="133"/>
      <c r="BV197" s="133"/>
      <c r="BW197" s="133"/>
    </row>
    <row r="198" spans="1:75" s="31" customFormat="1" ht="17.25" hidden="1" customHeight="1" x14ac:dyDescent="0.2">
      <c r="A198" s="72">
        <v>181</v>
      </c>
      <c r="B198" s="234"/>
      <c r="C198" s="234"/>
      <c r="D198" s="234"/>
      <c r="E198" s="234"/>
      <c r="F198" s="234"/>
      <c r="G198" s="234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1"/>
      <c r="T198" s="232"/>
      <c r="U198" s="233"/>
      <c r="V198" s="230"/>
      <c r="W198" s="230"/>
      <c r="X198" s="230"/>
      <c r="Y198" s="181"/>
      <c r="Z198" s="231"/>
      <c r="AA198" s="232"/>
      <c r="AB198" s="233"/>
      <c r="AC198" s="227">
        <f t="shared" si="27"/>
        <v>0</v>
      </c>
      <c r="AD198" s="228"/>
      <c r="AE198" s="229"/>
      <c r="AF198" s="227">
        <f t="shared" si="28"/>
        <v>0</v>
      </c>
      <c r="AG198" s="228"/>
      <c r="AH198" s="229"/>
      <c r="AI198" s="227">
        <f t="shared" si="29"/>
        <v>0</v>
      </c>
      <c r="AJ198" s="228"/>
      <c r="AK198" s="229"/>
      <c r="AL198" s="227">
        <f t="shared" si="30"/>
        <v>0</v>
      </c>
      <c r="AM198" s="228"/>
      <c r="AN198" s="229"/>
      <c r="AO198" s="227">
        <f t="shared" si="31"/>
        <v>0</v>
      </c>
      <c r="AP198" s="228"/>
      <c r="AQ198" s="229"/>
      <c r="AR198" s="227">
        <f t="shared" si="32"/>
        <v>0</v>
      </c>
      <c r="AS198" s="228"/>
      <c r="AT198" s="229"/>
      <c r="AU198" s="227">
        <f t="shared" si="33"/>
        <v>0</v>
      </c>
      <c r="AV198" s="228"/>
      <c r="AW198" s="229"/>
      <c r="AX198" s="227">
        <f t="shared" si="34"/>
        <v>0</v>
      </c>
      <c r="AY198" s="228"/>
      <c r="AZ198" s="229"/>
      <c r="BA198" s="227">
        <f t="shared" si="35"/>
        <v>0</v>
      </c>
      <c r="BB198" s="228"/>
      <c r="BC198" s="229"/>
      <c r="BD198" s="164"/>
      <c r="BF198" s="155"/>
      <c r="BG198" s="155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33"/>
      <c r="BT198" s="133"/>
      <c r="BU198" s="133"/>
      <c r="BV198" s="133"/>
      <c r="BW198" s="133"/>
    </row>
    <row r="199" spans="1:75" s="31" customFormat="1" ht="17.25" hidden="1" customHeight="1" x14ac:dyDescent="0.2">
      <c r="A199" s="72">
        <v>182</v>
      </c>
      <c r="B199" s="234"/>
      <c r="C199" s="234"/>
      <c r="D199" s="234"/>
      <c r="E199" s="234"/>
      <c r="F199" s="234"/>
      <c r="G199" s="234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1"/>
      <c r="T199" s="232"/>
      <c r="U199" s="233"/>
      <c r="V199" s="230"/>
      <c r="W199" s="230"/>
      <c r="X199" s="230"/>
      <c r="Y199" s="181"/>
      <c r="Z199" s="231"/>
      <c r="AA199" s="232"/>
      <c r="AB199" s="233"/>
      <c r="AC199" s="227">
        <f t="shared" si="27"/>
        <v>0</v>
      </c>
      <c r="AD199" s="228"/>
      <c r="AE199" s="229"/>
      <c r="AF199" s="227">
        <f t="shared" si="28"/>
        <v>0</v>
      </c>
      <c r="AG199" s="228"/>
      <c r="AH199" s="229"/>
      <c r="AI199" s="227">
        <f t="shared" si="29"/>
        <v>0</v>
      </c>
      <c r="AJ199" s="228"/>
      <c r="AK199" s="229"/>
      <c r="AL199" s="227">
        <f t="shared" si="30"/>
        <v>0</v>
      </c>
      <c r="AM199" s="228"/>
      <c r="AN199" s="229"/>
      <c r="AO199" s="227">
        <f t="shared" si="31"/>
        <v>0</v>
      </c>
      <c r="AP199" s="228"/>
      <c r="AQ199" s="229"/>
      <c r="AR199" s="227">
        <f t="shared" si="32"/>
        <v>0</v>
      </c>
      <c r="AS199" s="228"/>
      <c r="AT199" s="229"/>
      <c r="AU199" s="227">
        <f t="shared" si="33"/>
        <v>0</v>
      </c>
      <c r="AV199" s="228"/>
      <c r="AW199" s="229"/>
      <c r="AX199" s="227">
        <f t="shared" si="34"/>
        <v>0</v>
      </c>
      <c r="AY199" s="228"/>
      <c r="AZ199" s="229"/>
      <c r="BA199" s="227">
        <f t="shared" si="35"/>
        <v>0</v>
      </c>
      <c r="BB199" s="228"/>
      <c r="BC199" s="229"/>
      <c r="BD199" s="164"/>
      <c r="BF199" s="155"/>
      <c r="BG199" s="155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33"/>
      <c r="BT199" s="133"/>
      <c r="BU199" s="133"/>
      <c r="BV199" s="133"/>
      <c r="BW199" s="133"/>
    </row>
    <row r="200" spans="1:75" s="31" customFormat="1" ht="17.25" hidden="1" customHeight="1" x14ac:dyDescent="0.2">
      <c r="A200" s="72">
        <v>183</v>
      </c>
      <c r="B200" s="234"/>
      <c r="C200" s="234"/>
      <c r="D200" s="234"/>
      <c r="E200" s="234"/>
      <c r="F200" s="234"/>
      <c r="G200" s="234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1"/>
      <c r="T200" s="232"/>
      <c r="U200" s="233"/>
      <c r="V200" s="230"/>
      <c r="W200" s="230"/>
      <c r="X200" s="230"/>
      <c r="Y200" s="181"/>
      <c r="Z200" s="231"/>
      <c r="AA200" s="232"/>
      <c r="AB200" s="233"/>
      <c r="AC200" s="227">
        <f t="shared" si="27"/>
        <v>0</v>
      </c>
      <c r="AD200" s="228"/>
      <c r="AE200" s="229"/>
      <c r="AF200" s="227">
        <f t="shared" si="28"/>
        <v>0</v>
      </c>
      <c r="AG200" s="228"/>
      <c r="AH200" s="229"/>
      <c r="AI200" s="227">
        <f t="shared" si="29"/>
        <v>0</v>
      </c>
      <c r="AJ200" s="228"/>
      <c r="AK200" s="229"/>
      <c r="AL200" s="227">
        <f t="shared" si="30"/>
        <v>0</v>
      </c>
      <c r="AM200" s="228"/>
      <c r="AN200" s="229"/>
      <c r="AO200" s="227">
        <f t="shared" si="31"/>
        <v>0</v>
      </c>
      <c r="AP200" s="228"/>
      <c r="AQ200" s="229"/>
      <c r="AR200" s="227">
        <f t="shared" si="32"/>
        <v>0</v>
      </c>
      <c r="AS200" s="228"/>
      <c r="AT200" s="229"/>
      <c r="AU200" s="227">
        <f t="shared" si="33"/>
        <v>0</v>
      </c>
      <c r="AV200" s="228"/>
      <c r="AW200" s="229"/>
      <c r="AX200" s="227">
        <f t="shared" si="34"/>
        <v>0</v>
      </c>
      <c r="AY200" s="228"/>
      <c r="AZ200" s="229"/>
      <c r="BA200" s="227">
        <f t="shared" si="35"/>
        <v>0</v>
      </c>
      <c r="BB200" s="228"/>
      <c r="BC200" s="229"/>
      <c r="BD200" s="164"/>
      <c r="BF200" s="155"/>
      <c r="BG200" s="155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33"/>
      <c r="BT200" s="133"/>
      <c r="BU200" s="133"/>
      <c r="BV200" s="133"/>
      <c r="BW200" s="133"/>
    </row>
    <row r="201" spans="1:75" s="31" customFormat="1" ht="17.25" hidden="1" customHeight="1" x14ac:dyDescent="0.2">
      <c r="A201" s="72">
        <v>184</v>
      </c>
      <c r="B201" s="234"/>
      <c r="C201" s="234"/>
      <c r="D201" s="234"/>
      <c r="E201" s="234"/>
      <c r="F201" s="234"/>
      <c r="G201" s="234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1"/>
      <c r="T201" s="232"/>
      <c r="U201" s="233"/>
      <c r="V201" s="230"/>
      <c r="W201" s="230"/>
      <c r="X201" s="230"/>
      <c r="Y201" s="181"/>
      <c r="Z201" s="231"/>
      <c r="AA201" s="232"/>
      <c r="AB201" s="233"/>
      <c r="AC201" s="227">
        <f t="shared" si="27"/>
        <v>0</v>
      </c>
      <c r="AD201" s="228"/>
      <c r="AE201" s="229"/>
      <c r="AF201" s="227">
        <f t="shared" si="28"/>
        <v>0</v>
      </c>
      <c r="AG201" s="228"/>
      <c r="AH201" s="229"/>
      <c r="AI201" s="227">
        <f t="shared" si="29"/>
        <v>0</v>
      </c>
      <c r="AJ201" s="228"/>
      <c r="AK201" s="229"/>
      <c r="AL201" s="227">
        <f t="shared" si="30"/>
        <v>0</v>
      </c>
      <c r="AM201" s="228"/>
      <c r="AN201" s="229"/>
      <c r="AO201" s="227">
        <f t="shared" si="31"/>
        <v>0</v>
      </c>
      <c r="AP201" s="228"/>
      <c r="AQ201" s="229"/>
      <c r="AR201" s="227">
        <f t="shared" si="32"/>
        <v>0</v>
      </c>
      <c r="AS201" s="228"/>
      <c r="AT201" s="229"/>
      <c r="AU201" s="227">
        <f t="shared" si="33"/>
        <v>0</v>
      </c>
      <c r="AV201" s="228"/>
      <c r="AW201" s="229"/>
      <c r="AX201" s="227">
        <f t="shared" si="34"/>
        <v>0</v>
      </c>
      <c r="AY201" s="228"/>
      <c r="AZ201" s="229"/>
      <c r="BA201" s="227">
        <f t="shared" si="35"/>
        <v>0</v>
      </c>
      <c r="BB201" s="228"/>
      <c r="BC201" s="229"/>
      <c r="BD201" s="164"/>
      <c r="BF201" s="155"/>
      <c r="BG201" s="155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33"/>
      <c r="BT201" s="133"/>
      <c r="BU201" s="133"/>
      <c r="BV201" s="133"/>
      <c r="BW201" s="133"/>
    </row>
    <row r="202" spans="1:75" s="31" customFormat="1" ht="17.25" hidden="1" customHeight="1" x14ac:dyDescent="0.2">
      <c r="A202" s="72">
        <v>185</v>
      </c>
      <c r="B202" s="234"/>
      <c r="C202" s="234"/>
      <c r="D202" s="234"/>
      <c r="E202" s="234"/>
      <c r="F202" s="234"/>
      <c r="G202" s="234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1"/>
      <c r="T202" s="232"/>
      <c r="U202" s="233"/>
      <c r="V202" s="230"/>
      <c r="W202" s="230"/>
      <c r="X202" s="230"/>
      <c r="Y202" s="181"/>
      <c r="Z202" s="231"/>
      <c r="AA202" s="232"/>
      <c r="AB202" s="233"/>
      <c r="AC202" s="227">
        <f t="shared" si="27"/>
        <v>0</v>
      </c>
      <c r="AD202" s="228"/>
      <c r="AE202" s="229"/>
      <c r="AF202" s="227">
        <f t="shared" si="28"/>
        <v>0</v>
      </c>
      <c r="AG202" s="228"/>
      <c r="AH202" s="229"/>
      <c r="AI202" s="227">
        <f t="shared" si="29"/>
        <v>0</v>
      </c>
      <c r="AJ202" s="228"/>
      <c r="AK202" s="229"/>
      <c r="AL202" s="227">
        <f t="shared" si="30"/>
        <v>0</v>
      </c>
      <c r="AM202" s="228"/>
      <c r="AN202" s="229"/>
      <c r="AO202" s="227">
        <f t="shared" si="31"/>
        <v>0</v>
      </c>
      <c r="AP202" s="228"/>
      <c r="AQ202" s="229"/>
      <c r="AR202" s="227">
        <f t="shared" si="32"/>
        <v>0</v>
      </c>
      <c r="AS202" s="228"/>
      <c r="AT202" s="229"/>
      <c r="AU202" s="227">
        <f t="shared" si="33"/>
        <v>0</v>
      </c>
      <c r="AV202" s="228"/>
      <c r="AW202" s="229"/>
      <c r="AX202" s="227">
        <f t="shared" si="34"/>
        <v>0</v>
      </c>
      <c r="AY202" s="228"/>
      <c r="AZ202" s="229"/>
      <c r="BA202" s="227">
        <f t="shared" si="35"/>
        <v>0</v>
      </c>
      <c r="BB202" s="228"/>
      <c r="BC202" s="229"/>
      <c r="BD202" s="164"/>
      <c r="BF202" s="155"/>
      <c r="BG202" s="155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33"/>
      <c r="BT202" s="133"/>
      <c r="BU202" s="133"/>
      <c r="BV202" s="133"/>
      <c r="BW202" s="133"/>
    </row>
    <row r="203" spans="1:75" s="31" customFormat="1" ht="17.25" hidden="1" customHeight="1" x14ac:dyDescent="0.2">
      <c r="A203" s="72">
        <v>186</v>
      </c>
      <c r="B203" s="234"/>
      <c r="C203" s="234"/>
      <c r="D203" s="234"/>
      <c r="E203" s="234"/>
      <c r="F203" s="234"/>
      <c r="G203" s="234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1"/>
      <c r="T203" s="232"/>
      <c r="U203" s="233"/>
      <c r="V203" s="230"/>
      <c r="W203" s="230"/>
      <c r="X203" s="230"/>
      <c r="Y203" s="181"/>
      <c r="Z203" s="231"/>
      <c r="AA203" s="232"/>
      <c r="AB203" s="233"/>
      <c r="AC203" s="227">
        <f t="shared" si="27"/>
        <v>0</v>
      </c>
      <c r="AD203" s="228"/>
      <c r="AE203" s="229"/>
      <c r="AF203" s="227">
        <f t="shared" si="28"/>
        <v>0</v>
      </c>
      <c r="AG203" s="228"/>
      <c r="AH203" s="229"/>
      <c r="AI203" s="227">
        <f t="shared" si="29"/>
        <v>0</v>
      </c>
      <c r="AJ203" s="228"/>
      <c r="AK203" s="229"/>
      <c r="AL203" s="227">
        <f t="shared" si="30"/>
        <v>0</v>
      </c>
      <c r="AM203" s="228"/>
      <c r="AN203" s="229"/>
      <c r="AO203" s="227">
        <f t="shared" si="31"/>
        <v>0</v>
      </c>
      <c r="AP203" s="228"/>
      <c r="AQ203" s="229"/>
      <c r="AR203" s="227">
        <f t="shared" si="32"/>
        <v>0</v>
      </c>
      <c r="AS203" s="228"/>
      <c r="AT203" s="229"/>
      <c r="AU203" s="227">
        <f t="shared" si="33"/>
        <v>0</v>
      </c>
      <c r="AV203" s="228"/>
      <c r="AW203" s="229"/>
      <c r="AX203" s="227">
        <f t="shared" si="34"/>
        <v>0</v>
      </c>
      <c r="AY203" s="228"/>
      <c r="AZ203" s="229"/>
      <c r="BA203" s="227">
        <f t="shared" si="35"/>
        <v>0</v>
      </c>
      <c r="BB203" s="228"/>
      <c r="BC203" s="229"/>
      <c r="BD203" s="164"/>
      <c r="BF203" s="155"/>
      <c r="BG203" s="155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33"/>
      <c r="BT203" s="133"/>
      <c r="BU203" s="133"/>
      <c r="BV203" s="133"/>
      <c r="BW203" s="133"/>
    </row>
    <row r="204" spans="1:75" s="31" customFormat="1" ht="17.25" hidden="1" customHeight="1" x14ac:dyDescent="0.2">
      <c r="A204" s="72">
        <v>187</v>
      </c>
      <c r="B204" s="234"/>
      <c r="C204" s="234"/>
      <c r="D204" s="234"/>
      <c r="E204" s="234"/>
      <c r="F204" s="234"/>
      <c r="G204" s="234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1"/>
      <c r="T204" s="232"/>
      <c r="U204" s="233"/>
      <c r="V204" s="230"/>
      <c r="W204" s="230"/>
      <c r="X204" s="230"/>
      <c r="Y204" s="181"/>
      <c r="Z204" s="231"/>
      <c r="AA204" s="232"/>
      <c r="AB204" s="233"/>
      <c r="AC204" s="227">
        <f t="shared" si="27"/>
        <v>0</v>
      </c>
      <c r="AD204" s="228"/>
      <c r="AE204" s="229"/>
      <c r="AF204" s="227">
        <f t="shared" si="28"/>
        <v>0</v>
      </c>
      <c r="AG204" s="228"/>
      <c r="AH204" s="229"/>
      <c r="AI204" s="227">
        <f t="shared" si="29"/>
        <v>0</v>
      </c>
      <c r="AJ204" s="228"/>
      <c r="AK204" s="229"/>
      <c r="AL204" s="227">
        <f t="shared" si="30"/>
        <v>0</v>
      </c>
      <c r="AM204" s="228"/>
      <c r="AN204" s="229"/>
      <c r="AO204" s="227">
        <f t="shared" si="31"/>
        <v>0</v>
      </c>
      <c r="AP204" s="228"/>
      <c r="AQ204" s="229"/>
      <c r="AR204" s="227">
        <f t="shared" si="32"/>
        <v>0</v>
      </c>
      <c r="AS204" s="228"/>
      <c r="AT204" s="229"/>
      <c r="AU204" s="227">
        <f t="shared" si="33"/>
        <v>0</v>
      </c>
      <c r="AV204" s="228"/>
      <c r="AW204" s="229"/>
      <c r="AX204" s="227">
        <f t="shared" si="34"/>
        <v>0</v>
      </c>
      <c r="AY204" s="228"/>
      <c r="AZ204" s="229"/>
      <c r="BA204" s="227">
        <f t="shared" si="35"/>
        <v>0</v>
      </c>
      <c r="BB204" s="228"/>
      <c r="BC204" s="229"/>
      <c r="BD204" s="164"/>
      <c r="BF204" s="155"/>
      <c r="BG204" s="155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33"/>
      <c r="BT204" s="133"/>
      <c r="BU204" s="133"/>
      <c r="BV204" s="133"/>
      <c r="BW204" s="133"/>
    </row>
    <row r="205" spans="1:75" s="31" customFormat="1" ht="17.25" hidden="1" customHeight="1" x14ac:dyDescent="0.2">
      <c r="A205" s="72">
        <v>188</v>
      </c>
      <c r="B205" s="234"/>
      <c r="C205" s="234"/>
      <c r="D205" s="234"/>
      <c r="E205" s="234"/>
      <c r="F205" s="234"/>
      <c r="G205" s="234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1"/>
      <c r="T205" s="232"/>
      <c r="U205" s="233"/>
      <c r="V205" s="230"/>
      <c r="W205" s="230"/>
      <c r="X205" s="230"/>
      <c r="Y205" s="181"/>
      <c r="Z205" s="231"/>
      <c r="AA205" s="232"/>
      <c r="AB205" s="233"/>
      <c r="AC205" s="227">
        <f t="shared" si="27"/>
        <v>0</v>
      </c>
      <c r="AD205" s="228"/>
      <c r="AE205" s="229"/>
      <c r="AF205" s="227">
        <f t="shared" si="28"/>
        <v>0</v>
      </c>
      <c r="AG205" s="228"/>
      <c r="AH205" s="229"/>
      <c r="AI205" s="227">
        <f t="shared" si="29"/>
        <v>0</v>
      </c>
      <c r="AJ205" s="228"/>
      <c r="AK205" s="229"/>
      <c r="AL205" s="227">
        <f t="shared" si="30"/>
        <v>0</v>
      </c>
      <c r="AM205" s="228"/>
      <c r="AN205" s="229"/>
      <c r="AO205" s="227">
        <f t="shared" si="31"/>
        <v>0</v>
      </c>
      <c r="AP205" s="228"/>
      <c r="AQ205" s="229"/>
      <c r="AR205" s="227">
        <f t="shared" si="32"/>
        <v>0</v>
      </c>
      <c r="AS205" s="228"/>
      <c r="AT205" s="229"/>
      <c r="AU205" s="227">
        <f t="shared" si="33"/>
        <v>0</v>
      </c>
      <c r="AV205" s="228"/>
      <c r="AW205" s="229"/>
      <c r="AX205" s="227">
        <f t="shared" si="34"/>
        <v>0</v>
      </c>
      <c r="AY205" s="228"/>
      <c r="AZ205" s="229"/>
      <c r="BA205" s="227">
        <f t="shared" si="35"/>
        <v>0</v>
      </c>
      <c r="BB205" s="228"/>
      <c r="BC205" s="229"/>
      <c r="BD205" s="164"/>
      <c r="BF205" s="155"/>
      <c r="BG205" s="155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33"/>
      <c r="BT205" s="133"/>
      <c r="BU205" s="133"/>
      <c r="BV205" s="133"/>
      <c r="BW205" s="133"/>
    </row>
    <row r="206" spans="1:75" s="31" customFormat="1" ht="17.25" hidden="1" customHeight="1" x14ac:dyDescent="0.2">
      <c r="A206" s="72">
        <v>189</v>
      </c>
      <c r="B206" s="234"/>
      <c r="C206" s="234"/>
      <c r="D206" s="234"/>
      <c r="E206" s="234"/>
      <c r="F206" s="234"/>
      <c r="G206" s="234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1"/>
      <c r="T206" s="232"/>
      <c r="U206" s="233"/>
      <c r="V206" s="230"/>
      <c r="W206" s="230"/>
      <c r="X206" s="230"/>
      <c r="Y206" s="181"/>
      <c r="Z206" s="231"/>
      <c r="AA206" s="232"/>
      <c r="AB206" s="233"/>
      <c r="AC206" s="227">
        <f t="shared" si="27"/>
        <v>0</v>
      </c>
      <c r="AD206" s="228"/>
      <c r="AE206" s="229"/>
      <c r="AF206" s="227">
        <f t="shared" si="28"/>
        <v>0</v>
      </c>
      <c r="AG206" s="228"/>
      <c r="AH206" s="229"/>
      <c r="AI206" s="227">
        <f t="shared" si="29"/>
        <v>0</v>
      </c>
      <c r="AJ206" s="228"/>
      <c r="AK206" s="229"/>
      <c r="AL206" s="227">
        <f t="shared" si="30"/>
        <v>0</v>
      </c>
      <c r="AM206" s="228"/>
      <c r="AN206" s="229"/>
      <c r="AO206" s="227">
        <f t="shared" si="31"/>
        <v>0</v>
      </c>
      <c r="AP206" s="228"/>
      <c r="AQ206" s="229"/>
      <c r="AR206" s="227">
        <f t="shared" si="32"/>
        <v>0</v>
      </c>
      <c r="AS206" s="228"/>
      <c r="AT206" s="229"/>
      <c r="AU206" s="227">
        <f t="shared" si="33"/>
        <v>0</v>
      </c>
      <c r="AV206" s="228"/>
      <c r="AW206" s="229"/>
      <c r="AX206" s="227">
        <f t="shared" si="34"/>
        <v>0</v>
      </c>
      <c r="AY206" s="228"/>
      <c r="AZ206" s="229"/>
      <c r="BA206" s="227">
        <f t="shared" si="35"/>
        <v>0</v>
      </c>
      <c r="BB206" s="228"/>
      <c r="BC206" s="229"/>
      <c r="BD206" s="164"/>
      <c r="BF206" s="155"/>
      <c r="BG206" s="155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33"/>
      <c r="BT206" s="133"/>
      <c r="BU206" s="133"/>
      <c r="BV206" s="133"/>
      <c r="BW206" s="133"/>
    </row>
    <row r="207" spans="1:75" s="31" customFormat="1" ht="17.25" hidden="1" customHeight="1" x14ac:dyDescent="0.2">
      <c r="A207" s="72">
        <v>190</v>
      </c>
      <c r="B207" s="234"/>
      <c r="C207" s="234"/>
      <c r="D207" s="234"/>
      <c r="E207" s="234"/>
      <c r="F207" s="234"/>
      <c r="G207" s="234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1"/>
      <c r="T207" s="232"/>
      <c r="U207" s="233"/>
      <c r="V207" s="230"/>
      <c r="W207" s="230"/>
      <c r="X207" s="230"/>
      <c r="Y207" s="181"/>
      <c r="Z207" s="231"/>
      <c r="AA207" s="232"/>
      <c r="AB207" s="233"/>
      <c r="AC207" s="227">
        <f t="shared" si="27"/>
        <v>0</v>
      </c>
      <c r="AD207" s="228"/>
      <c r="AE207" s="229"/>
      <c r="AF207" s="227">
        <f t="shared" si="28"/>
        <v>0</v>
      </c>
      <c r="AG207" s="228"/>
      <c r="AH207" s="229"/>
      <c r="AI207" s="227">
        <f t="shared" si="29"/>
        <v>0</v>
      </c>
      <c r="AJ207" s="228"/>
      <c r="AK207" s="229"/>
      <c r="AL207" s="227">
        <f t="shared" si="30"/>
        <v>0</v>
      </c>
      <c r="AM207" s="228"/>
      <c r="AN207" s="229"/>
      <c r="AO207" s="227">
        <f t="shared" si="31"/>
        <v>0</v>
      </c>
      <c r="AP207" s="228"/>
      <c r="AQ207" s="229"/>
      <c r="AR207" s="227">
        <f t="shared" si="32"/>
        <v>0</v>
      </c>
      <c r="AS207" s="228"/>
      <c r="AT207" s="229"/>
      <c r="AU207" s="227">
        <f t="shared" si="33"/>
        <v>0</v>
      </c>
      <c r="AV207" s="228"/>
      <c r="AW207" s="229"/>
      <c r="AX207" s="227">
        <f t="shared" si="34"/>
        <v>0</v>
      </c>
      <c r="AY207" s="228"/>
      <c r="AZ207" s="229"/>
      <c r="BA207" s="227">
        <f t="shared" si="35"/>
        <v>0</v>
      </c>
      <c r="BB207" s="228"/>
      <c r="BC207" s="229"/>
      <c r="BD207" s="164"/>
      <c r="BF207" s="155"/>
      <c r="BG207" s="155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33"/>
      <c r="BT207" s="133"/>
      <c r="BU207" s="133"/>
      <c r="BV207" s="133"/>
      <c r="BW207" s="133"/>
    </row>
    <row r="208" spans="1:75" s="31" customFormat="1" ht="17.25" hidden="1" customHeight="1" x14ac:dyDescent="0.2">
      <c r="A208" s="72">
        <v>191</v>
      </c>
      <c r="B208" s="234"/>
      <c r="C208" s="234"/>
      <c r="D208" s="234"/>
      <c r="E208" s="234"/>
      <c r="F208" s="234"/>
      <c r="G208" s="234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1"/>
      <c r="T208" s="232"/>
      <c r="U208" s="233"/>
      <c r="V208" s="230"/>
      <c r="W208" s="230"/>
      <c r="X208" s="230"/>
      <c r="Y208" s="181"/>
      <c r="Z208" s="231"/>
      <c r="AA208" s="232"/>
      <c r="AB208" s="233"/>
      <c r="AC208" s="227">
        <f t="shared" si="27"/>
        <v>0</v>
      </c>
      <c r="AD208" s="228"/>
      <c r="AE208" s="229"/>
      <c r="AF208" s="227">
        <f t="shared" si="28"/>
        <v>0</v>
      </c>
      <c r="AG208" s="228"/>
      <c r="AH208" s="229"/>
      <c r="AI208" s="227">
        <f t="shared" si="29"/>
        <v>0</v>
      </c>
      <c r="AJ208" s="228"/>
      <c r="AK208" s="229"/>
      <c r="AL208" s="227">
        <f t="shared" si="30"/>
        <v>0</v>
      </c>
      <c r="AM208" s="228"/>
      <c r="AN208" s="229"/>
      <c r="AO208" s="227">
        <f t="shared" si="31"/>
        <v>0</v>
      </c>
      <c r="AP208" s="228"/>
      <c r="AQ208" s="229"/>
      <c r="AR208" s="227">
        <f t="shared" si="32"/>
        <v>0</v>
      </c>
      <c r="AS208" s="228"/>
      <c r="AT208" s="229"/>
      <c r="AU208" s="227">
        <f t="shared" si="33"/>
        <v>0</v>
      </c>
      <c r="AV208" s="228"/>
      <c r="AW208" s="229"/>
      <c r="AX208" s="227">
        <f t="shared" si="34"/>
        <v>0</v>
      </c>
      <c r="AY208" s="228"/>
      <c r="AZ208" s="229"/>
      <c r="BA208" s="227">
        <f t="shared" si="35"/>
        <v>0</v>
      </c>
      <c r="BB208" s="228"/>
      <c r="BC208" s="229"/>
      <c r="BD208" s="164"/>
      <c r="BF208" s="155"/>
      <c r="BG208" s="155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33"/>
      <c r="BT208" s="133"/>
      <c r="BU208" s="133"/>
      <c r="BV208" s="133"/>
      <c r="BW208" s="133"/>
    </row>
    <row r="209" spans="1:75" s="31" customFormat="1" ht="17.25" hidden="1" customHeight="1" x14ac:dyDescent="0.2">
      <c r="A209" s="72">
        <v>192</v>
      </c>
      <c r="B209" s="234"/>
      <c r="C209" s="234"/>
      <c r="D209" s="234"/>
      <c r="E209" s="234"/>
      <c r="F209" s="234"/>
      <c r="G209" s="234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1"/>
      <c r="T209" s="232"/>
      <c r="U209" s="233"/>
      <c r="V209" s="230"/>
      <c r="W209" s="230"/>
      <c r="X209" s="230"/>
      <c r="Y209" s="181"/>
      <c r="Z209" s="231"/>
      <c r="AA209" s="232"/>
      <c r="AB209" s="233"/>
      <c r="AC209" s="227">
        <f t="shared" si="27"/>
        <v>0</v>
      </c>
      <c r="AD209" s="228"/>
      <c r="AE209" s="229"/>
      <c r="AF209" s="227">
        <f t="shared" si="28"/>
        <v>0</v>
      </c>
      <c r="AG209" s="228"/>
      <c r="AH209" s="229"/>
      <c r="AI209" s="227">
        <f t="shared" si="29"/>
        <v>0</v>
      </c>
      <c r="AJ209" s="228"/>
      <c r="AK209" s="229"/>
      <c r="AL209" s="227">
        <f t="shared" si="30"/>
        <v>0</v>
      </c>
      <c r="AM209" s="228"/>
      <c r="AN209" s="229"/>
      <c r="AO209" s="227">
        <f t="shared" si="31"/>
        <v>0</v>
      </c>
      <c r="AP209" s="228"/>
      <c r="AQ209" s="229"/>
      <c r="AR209" s="227">
        <f t="shared" si="32"/>
        <v>0</v>
      </c>
      <c r="AS209" s="228"/>
      <c r="AT209" s="229"/>
      <c r="AU209" s="227">
        <f t="shared" si="33"/>
        <v>0</v>
      </c>
      <c r="AV209" s="228"/>
      <c r="AW209" s="229"/>
      <c r="AX209" s="227">
        <f t="shared" si="34"/>
        <v>0</v>
      </c>
      <c r="AY209" s="228"/>
      <c r="AZ209" s="229"/>
      <c r="BA209" s="227">
        <f t="shared" si="35"/>
        <v>0</v>
      </c>
      <c r="BB209" s="228"/>
      <c r="BC209" s="229"/>
      <c r="BD209" s="164"/>
      <c r="BF209" s="155"/>
      <c r="BG209" s="155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33"/>
      <c r="BT209" s="133"/>
      <c r="BU209" s="133"/>
      <c r="BV209" s="133"/>
      <c r="BW209" s="133"/>
    </row>
    <row r="210" spans="1:75" s="31" customFormat="1" ht="17.25" hidden="1" customHeight="1" x14ac:dyDescent="0.2">
      <c r="A210" s="72">
        <v>193</v>
      </c>
      <c r="B210" s="234"/>
      <c r="C210" s="234"/>
      <c r="D210" s="234"/>
      <c r="E210" s="234"/>
      <c r="F210" s="234"/>
      <c r="G210" s="234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  <c r="S210" s="231"/>
      <c r="T210" s="232"/>
      <c r="U210" s="233"/>
      <c r="V210" s="230"/>
      <c r="W210" s="230"/>
      <c r="X210" s="230"/>
      <c r="Y210" s="181"/>
      <c r="Z210" s="231"/>
      <c r="AA210" s="232"/>
      <c r="AB210" s="233"/>
      <c r="AC210" s="227">
        <f t="shared" ref="AC210:AC225" si="36">IF((MID($Y210,1,1)="2"),($V210-$Z210),0)</f>
        <v>0</v>
      </c>
      <c r="AD210" s="228"/>
      <c r="AE210" s="229"/>
      <c r="AF210" s="227">
        <f t="shared" ref="AF210:AF225" si="37">IF(OR((MID($Y210,1,2)=("51")),(MID($Y210,1,2)=("52")),(MID($Y210,1,2)=("53")),(MID($Y210,1,2)=("54"))),($V210-$Z210),0)</f>
        <v>0</v>
      </c>
      <c r="AG210" s="228"/>
      <c r="AH210" s="229"/>
      <c r="AI210" s="227">
        <f t="shared" ref="AI210:AI225" si="38">IF((MID($Y210,1,2)="55"),($V210-$Z210),0)</f>
        <v>0</v>
      </c>
      <c r="AJ210" s="228"/>
      <c r="AK210" s="229"/>
      <c r="AL210" s="227">
        <f t="shared" ref="AL210:AL225" si="39">IF((MID($Y210,1,2)="56"),($V210-$Z210),0)</f>
        <v>0</v>
      </c>
      <c r="AM210" s="228"/>
      <c r="AN210" s="229"/>
      <c r="AO210" s="227">
        <f t="shared" ref="AO210:AO225" si="40">IF((MID($Y210,1,2)="57"),($V210-$Z210),0)</f>
        <v>0</v>
      </c>
      <c r="AP210" s="228"/>
      <c r="AQ210" s="229"/>
      <c r="AR210" s="227">
        <f t="shared" ref="AR210:AR225" si="41">IF((MID($Y210,1,2)="59"),($V210-$Z210),0)</f>
        <v>0</v>
      </c>
      <c r="AS210" s="228"/>
      <c r="AT210" s="229"/>
      <c r="AU210" s="227">
        <f t="shared" ref="AU210:AU225" si="42">IF((MID($Y210,1,1)="6"),($V210-$Z210),0)</f>
        <v>0</v>
      </c>
      <c r="AV210" s="228"/>
      <c r="AW210" s="229"/>
      <c r="AX210" s="227">
        <f t="shared" ref="AX210:AX225" si="43">IF(OR(Y210="721 Beweissicherung",Y210="721 Untersuchungen Bodendenkmale"),0,IF((MID($Y210,1,1)="7"),($V210-$Z210),0))</f>
        <v>0</v>
      </c>
      <c r="AY210" s="228"/>
      <c r="AZ210" s="229"/>
      <c r="BA210" s="227">
        <f t="shared" ref="BA210:BA225" si="44">IF(OR(Y210="721 Beweissicherung",Y210="721 Untersuchungen Bodendenkmale"),($V210-$Z210),0)</f>
        <v>0</v>
      </c>
      <c r="BB210" s="228"/>
      <c r="BC210" s="229"/>
      <c r="BD210" s="164"/>
      <c r="BF210" s="155"/>
      <c r="BG210" s="155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33"/>
      <c r="BT210" s="133"/>
      <c r="BU210" s="133"/>
      <c r="BV210" s="133"/>
      <c r="BW210" s="133"/>
    </row>
    <row r="211" spans="1:75" s="31" customFormat="1" ht="17.25" hidden="1" customHeight="1" x14ac:dyDescent="0.2">
      <c r="A211" s="72">
        <v>194</v>
      </c>
      <c r="B211" s="234"/>
      <c r="C211" s="234"/>
      <c r="D211" s="234"/>
      <c r="E211" s="234"/>
      <c r="F211" s="234"/>
      <c r="G211" s="234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1"/>
      <c r="T211" s="232"/>
      <c r="U211" s="233"/>
      <c r="V211" s="230"/>
      <c r="W211" s="230"/>
      <c r="X211" s="230"/>
      <c r="Y211" s="181"/>
      <c r="Z211" s="231"/>
      <c r="AA211" s="232"/>
      <c r="AB211" s="233"/>
      <c r="AC211" s="227">
        <f t="shared" si="36"/>
        <v>0</v>
      </c>
      <c r="AD211" s="228"/>
      <c r="AE211" s="229"/>
      <c r="AF211" s="227">
        <f t="shared" si="37"/>
        <v>0</v>
      </c>
      <c r="AG211" s="228"/>
      <c r="AH211" s="229"/>
      <c r="AI211" s="227">
        <f t="shared" si="38"/>
        <v>0</v>
      </c>
      <c r="AJ211" s="228"/>
      <c r="AK211" s="229"/>
      <c r="AL211" s="227">
        <f t="shared" si="39"/>
        <v>0</v>
      </c>
      <c r="AM211" s="228"/>
      <c r="AN211" s="229"/>
      <c r="AO211" s="227">
        <f t="shared" si="40"/>
        <v>0</v>
      </c>
      <c r="AP211" s="228"/>
      <c r="AQ211" s="229"/>
      <c r="AR211" s="227">
        <f t="shared" si="41"/>
        <v>0</v>
      </c>
      <c r="AS211" s="228"/>
      <c r="AT211" s="229"/>
      <c r="AU211" s="227">
        <f t="shared" si="42"/>
        <v>0</v>
      </c>
      <c r="AV211" s="228"/>
      <c r="AW211" s="229"/>
      <c r="AX211" s="227">
        <f t="shared" si="43"/>
        <v>0</v>
      </c>
      <c r="AY211" s="228"/>
      <c r="AZ211" s="229"/>
      <c r="BA211" s="227">
        <f t="shared" si="44"/>
        <v>0</v>
      </c>
      <c r="BB211" s="228"/>
      <c r="BC211" s="229"/>
      <c r="BD211" s="164"/>
      <c r="BF211" s="155"/>
      <c r="BG211" s="155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33"/>
      <c r="BT211" s="133"/>
      <c r="BU211" s="133"/>
      <c r="BV211" s="133"/>
      <c r="BW211" s="133"/>
    </row>
    <row r="212" spans="1:75" s="31" customFormat="1" ht="17.25" hidden="1" customHeight="1" x14ac:dyDescent="0.2">
      <c r="A212" s="72">
        <v>195</v>
      </c>
      <c r="B212" s="234"/>
      <c r="C212" s="234"/>
      <c r="D212" s="234"/>
      <c r="E212" s="234"/>
      <c r="F212" s="234"/>
      <c r="G212" s="234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1"/>
      <c r="T212" s="232"/>
      <c r="U212" s="233"/>
      <c r="V212" s="230"/>
      <c r="W212" s="230"/>
      <c r="X212" s="230"/>
      <c r="Y212" s="181"/>
      <c r="Z212" s="231"/>
      <c r="AA212" s="232"/>
      <c r="AB212" s="233"/>
      <c r="AC212" s="227">
        <f t="shared" si="36"/>
        <v>0</v>
      </c>
      <c r="AD212" s="228"/>
      <c r="AE212" s="229"/>
      <c r="AF212" s="227">
        <f t="shared" si="37"/>
        <v>0</v>
      </c>
      <c r="AG212" s="228"/>
      <c r="AH212" s="229"/>
      <c r="AI212" s="227">
        <f t="shared" si="38"/>
        <v>0</v>
      </c>
      <c r="AJ212" s="228"/>
      <c r="AK212" s="229"/>
      <c r="AL212" s="227">
        <f t="shared" si="39"/>
        <v>0</v>
      </c>
      <c r="AM212" s="228"/>
      <c r="AN212" s="229"/>
      <c r="AO212" s="227">
        <f t="shared" si="40"/>
        <v>0</v>
      </c>
      <c r="AP212" s="228"/>
      <c r="AQ212" s="229"/>
      <c r="AR212" s="227">
        <f t="shared" si="41"/>
        <v>0</v>
      </c>
      <c r="AS212" s="228"/>
      <c r="AT212" s="229"/>
      <c r="AU212" s="227">
        <f t="shared" si="42"/>
        <v>0</v>
      </c>
      <c r="AV212" s="228"/>
      <c r="AW212" s="229"/>
      <c r="AX212" s="227">
        <f t="shared" si="43"/>
        <v>0</v>
      </c>
      <c r="AY212" s="228"/>
      <c r="AZ212" s="229"/>
      <c r="BA212" s="227">
        <f t="shared" si="44"/>
        <v>0</v>
      </c>
      <c r="BB212" s="228"/>
      <c r="BC212" s="229"/>
      <c r="BD212" s="164"/>
      <c r="BF212" s="155"/>
      <c r="BG212" s="155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33"/>
      <c r="BT212" s="133"/>
      <c r="BU212" s="133"/>
      <c r="BV212" s="133"/>
      <c r="BW212" s="133"/>
    </row>
    <row r="213" spans="1:75" s="31" customFormat="1" ht="17.25" hidden="1" customHeight="1" x14ac:dyDescent="0.2">
      <c r="A213" s="72">
        <v>196</v>
      </c>
      <c r="B213" s="234"/>
      <c r="C213" s="234"/>
      <c r="D213" s="234"/>
      <c r="E213" s="234"/>
      <c r="F213" s="234"/>
      <c r="G213" s="234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1"/>
      <c r="T213" s="232"/>
      <c r="U213" s="233"/>
      <c r="V213" s="230"/>
      <c r="W213" s="230"/>
      <c r="X213" s="230"/>
      <c r="Y213" s="181"/>
      <c r="Z213" s="231"/>
      <c r="AA213" s="232"/>
      <c r="AB213" s="233"/>
      <c r="AC213" s="227">
        <f t="shared" si="36"/>
        <v>0</v>
      </c>
      <c r="AD213" s="228"/>
      <c r="AE213" s="229"/>
      <c r="AF213" s="227">
        <f t="shared" si="37"/>
        <v>0</v>
      </c>
      <c r="AG213" s="228"/>
      <c r="AH213" s="229"/>
      <c r="AI213" s="227">
        <f t="shared" si="38"/>
        <v>0</v>
      </c>
      <c r="AJ213" s="228"/>
      <c r="AK213" s="229"/>
      <c r="AL213" s="227">
        <f t="shared" si="39"/>
        <v>0</v>
      </c>
      <c r="AM213" s="228"/>
      <c r="AN213" s="229"/>
      <c r="AO213" s="227">
        <f t="shared" si="40"/>
        <v>0</v>
      </c>
      <c r="AP213" s="228"/>
      <c r="AQ213" s="229"/>
      <c r="AR213" s="227">
        <f t="shared" si="41"/>
        <v>0</v>
      </c>
      <c r="AS213" s="228"/>
      <c r="AT213" s="229"/>
      <c r="AU213" s="227">
        <f t="shared" si="42"/>
        <v>0</v>
      </c>
      <c r="AV213" s="228"/>
      <c r="AW213" s="229"/>
      <c r="AX213" s="227">
        <f t="shared" si="43"/>
        <v>0</v>
      </c>
      <c r="AY213" s="228"/>
      <c r="AZ213" s="229"/>
      <c r="BA213" s="227">
        <f t="shared" si="44"/>
        <v>0</v>
      </c>
      <c r="BB213" s="228"/>
      <c r="BC213" s="229"/>
      <c r="BD213" s="164"/>
      <c r="BF213" s="155"/>
      <c r="BG213" s="155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33"/>
      <c r="BT213" s="133"/>
      <c r="BU213" s="133"/>
      <c r="BV213" s="133"/>
      <c r="BW213" s="133"/>
    </row>
    <row r="214" spans="1:75" s="31" customFormat="1" ht="17.25" hidden="1" customHeight="1" x14ac:dyDescent="0.2">
      <c r="A214" s="72">
        <v>197</v>
      </c>
      <c r="B214" s="234"/>
      <c r="C214" s="234"/>
      <c r="D214" s="234"/>
      <c r="E214" s="234"/>
      <c r="F214" s="234"/>
      <c r="G214" s="234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1"/>
      <c r="T214" s="232"/>
      <c r="U214" s="233"/>
      <c r="V214" s="230"/>
      <c r="W214" s="230"/>
      <c r="X214" s="230"/>
      <c r="Y214" s="181"/>
      <c r="Z214" s="231"/>
      <c r="AA214" s="232"/>
      <c r="AB214" s="233"/>
      <c r="AC214" s="227">
        <f t="shared" si="36"/>
        <v>0</v>
      </c>
      <c r="AD214" s="228"/>
      <c r="AE214" s="229"/>
      <c r="AF214" s="227">
        <f t="shared" si="37"/>
        <v>0</v>
      </c>
      <c r="AG214" s="228"/>
      <c r="AH214" s="229"/>
      <c r="AI214" s="227">
        <f t="shared" si="38"/>
        <v>0</v>
      </c>
      <c r="AJ214" s="228"/>
      <c r="AK214" s="229"/>
      <c r="AL214" s="227">
        <f t="shared" si="39"/>
        <v>0</v>
      </c>
      <c r="AM214" s="228"/>
      <c r="AN214" s="229"/>
      <c r="AO214" s="227">
        <f t="shared" si="40"/>
        <v>0</v>
      </c>
      <c r="AP214" s="228"/>
      <c r="AQ214" s="229"/>
      <c r="AR214" s="227">
        <f t="shared" si="41"/>
        <v>0</v>
      </c>
      <c r="AS214" s="228"/>
      <c r="AT214" s="229"/>
      <c r="AU214" s="227">
        <f t="shared" si="42"/>
        <v>0</v>
      </c>
      <c r="AV214" s="228"/>
      <c r="AW214" s="229"/>
      <c r="AX214" s="227">
        <f t="shared" si="43"/>
        <v>0</v>
      </c>
      <c r="AY214" s="228"/>
      <c r="AZ214" s="229"/>
      <c r="BA214" s="227">
        <f t="shared" si="44"/>
        <v>0</v>
      </c>
      <c r="BB214" s="228"/>
      <c r="BC214" s="229"/>
      <c r="BD214" s="164"/>
      <c r="BF214" s="155"/>
      <c r="BG214" s="155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33"/>
      <c r="BT214" s="133"/>
      <c r="BU214" s="133"/>
      <c r="BV214" s="133"/>
      <c r="BW214" s="133"/>
    </row>
    <row r="215" spans="1:75" s="31" customFormat="1" ht="17.25" hidden="1" customHeight="1" x14ac:dyDescent="0.2">
      <c r="A215" s="72">
        <v>198</v>
      </c>
      <c r="B215" s="234"/>
      <c r="C215" s="234"/>
      <c r="D215" s="234"/>
      <c r="E215" s="234"/>
      <c r="F215" s="234"/>
      <c r="G215" s="234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1"/>
      <c r="T215" s="232"/>
      <c r="U215" s="233"/>
      <c r="V215" s="230"/>
      <c r="W215" s="230"/>
      <c r="X215" s="230"/>
      <c r="Y215" s="181"/>
      <c r="Z215" s="231"/>
      <c r="AA215" s="232"/>
      <c r="AB215" s="233"/>
      <c r="AC215" s="227">
        <f t="shared" si="36"/>
        <v>0</v>
      </c>
      <c r="AD215" s="228"/>
      <c r="AE215" s="229"/>
      <c r="AF215" s="227">
        <f t="shared" si="37"/>
        <v>0</v>
      </c>
      <c r="AG215" s="228"/>
      <c r="AH215" s="229"/>
      <c r="AI215" s="227">
        <f t="shared" si="38"/>
        <v>0</v>
      </c>
      <c r="AJ215" s="228"/>
      <c r="AK215" s="229"/>
      <c r="AL215" s="227">
        <f t="shared" si="39"/>
        <v>0</v>
      </c>
      <c r="AM215" s="228"/>
      <c r="AN215" s="229"/>
      <c r="AO215" s="227">
        <f t="shared" si="40"/>
        <v>0</v>
      </c>
      <c r="AP215" s="228"/>
      <c r="AQ215" s="229"/>
      <c r="AR215" s="227">
        <f t="shared" si="41"/>
        <v>0</v>
      </c>
      <c r="AS215" s="228"/>
      <c r="AT215" s="229"/>
      <c r="AU215" s="227">
        <f t="shared" si="42"/>
        <v>0</v>
      </c>
      <c r="AV215" s="228"/>
      <c r="AW215" s="229"/>
      <c r="AX215" s="227">
        <f t="shared" si="43"/>
        <v>0</v>
      </c>
      <c r="AY215" s="228"/>
      <c r="AZ215" s="229"/>
      <c r="BA215" s="227">
        <f t="shared" si="44"/>
        <v>0</v>
      </c>
      <c r="BB215" s="228"/>
      <c r="BC215" s="229"/>
      <c r="BD215" s="164"/>
      <c r="BF215" s="155"/>
      <c r="BG215" s="155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33"/>
      <c r="BT215" s="133"/>
      <c r="BU215" s="133"/>
      <c r="BV215" s="133"/>
      <c r="BW215" s="133"/>
    </row>
    <row r="216" spans="1:75" s="31" customFormat="1" ht="17.25" hidden="1" customHeight="1" x14ac:dyDescent="0.2">
      <c r="A216" s="72">
        <v>199</v>
      </c>
      <c r="B216" s="234"/>
      <c r="C216" s="234"/>
      <c r="D216" s="234"/>
      <c r="E216" s="234"/>
      <c r="F216" s="234"/>
      <c r="G216" s="234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1"/>
      <c r="T216" s="232"/>
      <c r="U216" s="233"/>
      <c r="V216" s="230"/>
      <c r="W216" s="230"/>
      <c r="X216" s="230"/>
      <c r="Y216" s="181"/>
      <c r="Z216" s="231"/>
      <c r="AA216" s="232"/>
      <c r="AB216" s="233"/>
      <c r="AC216" s="227">
        <f t="shared" si="36"/>
        <v>0</v>
      </c>
      <c r="AD216" s="228"/>
      <c r="AE216" s="229"/>
      <c r="AF216" s="227">
        <f t="shared" si="37"/>
        <v>0</v>
      </c>
      <c r="AG216" s="228"/>
      <c r="AH216" s="229"/>
      <c r="AI216" s="227">
        <f t="shared" si="38"/>
        <v>0</v>
      </c>
      <c r="AJ216" s="228"/>
      <c r="AK216" s="229"/>
      <c r="AL216" s="227">
        <f t="shared" si="39"/>
        <v>0</v>
      </c>
      <c r="AM216" s="228"/>
      <c r="AN216" s="229"/>
      <c r="AO216" s="227">
        <f t="shared" si="40"/>
        <v>0</v>
      </c>
      <c r="AP216" s="228"/>
      <c r="AQ216" s="229"/>
      <c r="AR216" s="227">
        <f t="shared" si="41"/>
        <v>0</v>
      </c>
      <c r="AS216" s="228"/>
      <c r="AT216" s="229"/>
      <c r="AU216" s="227">
        <f t="shared" si="42"/>
        <v>0</v>
      </c>
      <c r="AV216" s="228"/>
      <c r="AW216" s="229"/>
      <c r="AX216" s="227">
        <f t="shared" si="43"/>
        <v>0</v>
      </c>
      <c r="AY216" s="228"/>
      <c r="AZ216" s="229"/>
      <c r="BA216" s="227">
        <f t="shared" si="44"/>
        <v>0</v>
      </c>
      <c r="BB216" s="228"/>
      <c r="BC216" s="229"/>
      <c r="BD216" s="164"/>
      <c r="BF216" s="155"/>
      <c r="BG216" s="155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33"/>
      <c r="BT216" s="133"/>
      <c r="BU216" s="133"/>
      <c r="BV216" s="133"/>
      <c r="BW216" s="133"/>
    </row>
    <row r="217" spans="1:75" s="31" customFormat="1" ht="17.25" hidden="1" customHeight="1" x14ac:dyDescent="0.2">
      <c r="A217" s="72">
        <v>200</v>
      </c>
      <c r="B217" s="234"/>
      <c r="C217" s="234"/>
      <c r="D217" s="234"/>
      <c r="E217" s="234"/>
      <c r="F217" s="234"/>
      <c r="G217" s="234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1"/>
      <c r="T217" s="232"/>
      <c r="U217" s="233"/>
      <c r="V217" s="230"/>
      <c r="W217" s="230"/>
      <c r="X217" s="230"/>
      <c r="Y217" s="181"/>
      <c r="Z217" s="231"/>
      <c r="AA217" s="232"/>
      <c r="AB217" s="233"/>
      <c r="AC217" s="227">
        <f t="shared" si="36"/>
        <v>0</v>
      </c>
      <c r="AD217" s="228"/>
      <c r="AE217" s="229"/>
      <c r="AF217" s="227">
        <f t="shared" si="37"/>
        <v>0</v>
      </c>
      <c r="AG217" s="228"/>
      <c r="AH217" s="229"/>
      <c r="AI217" s="227">
        <f t="shared" si="38"/>
        <v>0</v>
      </c>
      <c r="AJ217" s="228"/>
      <c r="AK217" s="229"/>
      <c r="AL217" s="227">
        <f t="shared" si="39"/>
        <v>0</v>
      </c>
      <c r="AM217" s="228"/>
      <c r="AN217" s="229"/>
      <c r="AO217" s="227">
        <f t="shared" si="40"/>
        <v>0</v>
      </c>
      <c r="AP217" s="228"/>
      <c r="AQ217" s="229"/>
      <c r="AR217" s="227">
        <f t="shared" si="41"/>
        <v>0</v>
      </c>
      <c r="AS217" s="228"/>
      <c r="AT217" s="229"/>
      <c r="AU217" s="227">
        <f t="shared" si="42"/>
        <v>0</v>
      </c>
      <c r="AV217" s="228"/>
      <c r="AW217" s="229"/>
      <c r="AX217" s="227">
        <f t="shared" si="43"/>
        <v>0</v>
      </c>
      <c r="AY217" s="228"/>
      <c r="AZ217" s="229"/>
      <c r="BA217" s="227">
        <f t="shared" si="44"/>
        <v>0</v>
      </c>
      <c r="BB217" s="228"/>
      <c r="BC217" s="229"/>
      <c r="BD217" s="164"/>
      <c r="BF217" s="155"/>
      <c r="BG217" s="155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33"/>
      <c r="BT217" s="133"/>
      <c r="BU217" s="133"/>
      <c r="BV217" s="133"/>
      <c r="BW217" s="133"/>
    </row>
    <row r="218" spans="1:75" s="31" customFormat="1" ht="17.25" hidden="1" customHeight="1" x14ac:dyDescent="0.2">
      <c r="A218" s="72">
        <v>201</v>
      </c>
      <c r="B218" s="234"/>
      <c r="C218" s="234"/>
      <c r="D218" s="234"/>
      <c r="E218" s="234"/>
      <c r="F218" s="234"/>
      <c r="G218" s="234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1"/>
      <c r="T218" s="232"/>
      <c r="U218" s="233"/>
      <c r="V218" s="230"/>
      <c r="W218" s="230"/>
      <c r="X218" s="230"/>
      <c r="Y218" s="181"/>
      <c r="Z218" s="231"/>
      <c r="AA218" s="232"/>
      <c r="AB218" s="233"/>
      <c r="AC218" s="227">
        <f t="shared" si="36"/>
        <v>0</v>
      </c>
      <c r="AD218" s="228"/>
      <c r="AE218" s="229"/>
      <c r="AF218" s="227">
        <f t="shared" si="37"/>
        <v>0</v>
      </c>
      <c r="AG218" s="228"/>
      <c r="AH218" s="229"/>
      <c r="AI218" s="227">
        <f t="shared" si="38"/>
        <v>0</v>
      </c>
      <c r="AJ218" s="228"/>
      <c r="AK218" s="229"/>
      <c r="AL218" s="227">
        <f t="shared" si="39"/>
        <v>0</v>
      </c>
      <c r="AM218" s="228"/>
      <c r="AN218" s="229"/>
      <c r="AO218" s="227">
        <f t="shared" si="40"/>
        <v>0</v>
      </c>
      <c r="AP218" s="228"/>
      <c r="AQ218" s="229"/>
      <c r="AR218" s="227">
        <f t="shared" si="41"/>
        <v>0</v>
      </c>
      <c r="AS218" s="228"/>
      <c r="AT218" s="229"/>
      <c r="AU218" s="227">
        <f t="shared" si="42"/>
        <v>0</v>
      </c>
      <c r="AV218" s="228"/>
      <c r="AW218" s="229"/>
      <c r="AX218" s="227">
        <f t="shared" si="43"/>
        <v>0</v>
      </c>
      <c r="AY218" s="228"/>
      <c r="AZ218" s="229"/>
      <c r="BA218" s="227">
        <f t="shared" si="44"/>
        <v>0</v>
      </c>
      <c r="BB218" s="228"/>
      <c r="BC218" s="229"/>
      <c r="BD218" s="164"/>
      <c r="BF218" s="155"/>
      <c r="BG218" s="155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33"/>
      <c r="BT218" s="133"/>
      <c r="BU218" s="133"/>
      <c r="BV218" s="133"/>
      <c r="BW218" s="133"/>
    </row>
    <row r="219" spans="1:75" s="31" customFormat="1" ht="17.25" hidden="1" customHeight="1" x14ac:dyDescent="0.2">
      <c r="A219" s="72">
        <v>202</v>
      </c>
      <c r="B219" s="234"/>
      <c r="C219" s="234"/>
      <c r="D219" s="234"/>
      <c r="E219" s="234"/>
      <c r="F219" s="234"/>
      <c r="G219" s="234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1"/>
      <c r="T219" s="232"/>
      <c r="U219" s="233"/>
      <c r="V219" s="230"/>
      <c r="W219" s="230"/>
      <c r="X219" s="230"/>
      <c r="Y219" s="181"/>
      <c r="Z219" s="231"/>
      <c r="AA219" s="232"/>
      <c r="AB219" s="233"/>
      <c r="AC219" s="227">
        <f t="shared" si="36"/>
        <v>0</v>
      </c>
      <c r="AD219" s="228"/>
      <c r="AE219" s="229"/>
      <c r="AF219" s="227">
        <f t="shared" si="37"/>
        <v>0</v>
      </c>
      <c r="AG219" s="228"/>
      <c r="AH219" s="229"/>
      <c r="AI219" s="227">
        <f t="shared" si="38"/>
        <v>0</v>
      </c>
      <c r="AJ219" s="228"/>
      <c r="AK219" s="229"/>
      <c r="AL219" s="227">
        <f t="shared" si="39"/>
        <v>0</v>
      </c>
      <c r="AM219" s="228"/>
      <c r="AN219" s="229"/>
      <c r="AO219" s="227">
        <f t="shared" si="40"/>
        <v>0</v>
      </c>
      <c r="AP219" s="228"/>
      <c r="AQ219" s="229"/>
      <c r="AR219" s="227">
        <f t="shared" si="41"/>
        <v>0</v>
      </c>
      <c r="AS219" s="228"/>
      <c r="AT219" s="229"/>
      <c r="AU219" s="227">
        <f t="shared" si="42"/>
        <v>0</v>
      </c>
      <c r="AV219" s="228"/>
      <c r="AW219" s="229"/>
      <c r="AX219" s="227">
        <f t="shared" si="43"/>
        <v>0</v>
      </c>
      <c r="AY219" s="228"/>
      <c r="AZ219" s="229"/>
      <c r="BA219" s="227">
        <f t="shared" si="44"/>
        <v>0</v>
      </c>
      <c r="BB219" s="228"/>
      <c r="BC219" s="229"/>
      <c r="BD219" s="164"/>
      <c r="BF219" s="155"/>
      <c r="BG219" s="155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33"/>
      <c r="BT219" s="133"/>
      <c r="BU219" s="133"/>
      <c r="BV219" s="133"/>
      <c r="BW219" s="133"/>
    </row>
    <row r="220" spans="1:75" s="31" customFormat="1" ht="17.25" hidden="1" customHeight="1" x14ac:dyDescent="0.2">
      <c r="A220" s="72">
        <v>203</v>
      </c>
      <c r="B220" s="234"/>
      <c r="C220" s="234"/>
      <c r="D220" s="234"/>
      <c r="E220" s="234"/>
      <c r="F220" s="234"/>
      <c r="G220" s="234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1"/>
      <c r="T220" s="232"/>
      <c r="U220" s="233"/>
      <c r="V220" s="230"/>
      <c r="W220" s="230"/>
      <c r="X220" s="230"/>
      <c r="Y220" s="181"/>
      <c r="Z220" s="231"/>
      <c r="AA220" s="232"/>
      <c r="AB220" s="233"/>
      <c r="AC220" s="227">
        <f t="shared" si="36"/>
        <v>0</v>
      </c>
      <c r="AD220" s="228"/>
      <c r="AE220" s="229"/>
      <c r="AF220" s="227">
        <f t="shared" si="37"/>
        <v>0</v>
      </c>
      <c r="AG220" s="228"/>
      <c r="AH220" s="229"/>
      <c r="AI220" s="227">
        <f t="shared" si="38"/>
        <v>0</v>
      </c>
      <c r="AJ220" s="228"/>
      <c r="AK220" s="229"/>
      <c r="AL220" s="227">
        <f t="shared" si="39"/>
        <v>0</v>
      </c>
      <c r="AM220" s="228"/>
      <c r="AN220" s="229"/>
      <c r="AO220" s="227">
        <f t="shared" si="40"/>
        <v>0</v>
      </c>
      <c r="AP220" s="228"/>
      <c r="AQ220" s="229"/>
      <c r="AR220" s="227">
        <f t="shared" si="41"/>
        <v>0</v>
      </c>
      <c r="AS220" s="228"/>
      <c r="AT220" s="229"/>
      <c r="AU220" s="227">
        <f t="shared" si="42"/>
        <v>0</v>
      </c>
      <c r="AV220" s="228"/>
      <c r="AW220" s="229"/>
      <c r="AX220" s="227">
        <f t="shared" si="43"/>
        <v>0</v>
      </c>
      <c r="AY220" s="228"/>
      <c r="AZ220" s="229"/>
      <c r="BA220" s="227">
        <f t="shared" si="44"/>
        <v>0</v>
      </c>
      <c r="BB220" s="228"/>
      <c r="BC220" s="229"/>
      <c r="BD220" s="164"/>
      <c r="BF220" s="155"/>
      <c r="BG220" s="155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33"/>
      <c r="BT220" s="133"/>
      <c r="BU220" s="133"/>
      <c r="BV220" s="133"/>
      <c r="BW220" s="133"/>
    </row>
    <row r="221" spans="1:75" s="31" customFormat="1" ht="17.25" hidden="1" customHeight="1" x14ac:dyDescent="0.2">
      <c r="A221" s="72">
        <v>204</v>
      </c>
      <c r="B221" s="234"/>
      <c r="C221" s="234"/>
      <c r="D221" s="234"/>
      <c r="E221" s="234"/>
      <c r="F221" s="234"/>
      <c r="G221" s="234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1"/>
      <c r="T221" s="232"/>
      <c r="U221" s="233"/>
      <c r="V221" s="230"/>
      <c r="W221" s="230"/>
      <c r="X221" s="230"/>
      <c r="Y221" s="181"/>
      <c r="Z221" s="231"/>
      <c r="AA221" s="232"/>
      <c r="AB221" s="233"/>
      <c r="AC221" s="227">
        <f t="shared" si="36"/>
        <v>0</v>
      </c>
      <c r="AD221" s="228"/>
      <c r="AE221" s="229"/>
      <c r="AF221" s="227">
        <f t="shared" si="37"/>
        <v>0</v>
      </c>
      <c r="AG221" s="228"/>
      <c r="AH221" s="229"/>
      <c r="AI221" s="227">
        <f t="shared" si="38"/>
        <v>0</v>
      </c>
      <c r="AJ221" s="228"/>
      <c r="AK221" s="229"/>
      <c r="AL221" s="227">
        <f t="shared" si="39"/>
        <v>0</v>
      </c>
      <c r="AM221" s="228"/>
      <c r="AN221" s="229"/>
      <c r="AO221" s="227">
        <f t="shared" si="40"/>
        <v>0</v>
      </c>
      <c r="AP221" s="228"/>
      <c r="AQ221" s="229"/>
      <c r="AR221" s="227">
        <f t="shared" si="41"/>
        <v>0</v>
      </c>
      <c r="AS221" s="228"/>
      <c r="AT221" s="229"/>
      <c r="AU221" s="227">
        <f t="shared" si="42"/>
        <v>0</v>
      </c>
      <c r="AV221" s="228"/>
      <c r="AW221" s="229"/>
      <c r="AX221" s="227">
        <f t="shared" si="43"/>
        <v>0</v>
      </c>
      <c r="AY221" s="228"/>
      <c r="AZ221" s="229"/>
      <c r="BA221" s="227">
        <f t="shared" si="44"/>
        <v>0</v>
      </c>
      <c r="BB221" s="228"/>
      <c r="BC221" s="229"/>
      <c r="BD221" s="164"/>
      <c r="BF221" s="155"/>
      <c r="BG221" s="155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33"/>
      <c r="BT221" s="133"/>
      <c r="BU221" s="133"/>
      <c r="BV221" s="133"/>
      <c r="BW221" s="133"/>
    </row>
    <row r="222" spans="1:75" s="31" customFormat="1" ht="17.25" hidden="1" customHeight="1" x14ac:dyDescent="0.2">
      <c r="A222" s="72">
        <v>205</v>
      </c>
      <c r="B222" s="234"/>
      <c r="C222" s="234"/>
      <c r="D222" s="234"/>
      <c r="E222" s="234"/>
      <c r="F222" s="234"/>
      <c r="G222" s="234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1"/>
      <c r="T222" s="232"/>
      <c r="U222" s="233"/>
      <c r="V222" s="230"/>
      <c r="W222" s="230"/>
      <c r="X222" s="230"/>
      <c r="Y222" s="181"/>
      <c r="Z222" s="231"/>
      <c r="AA222" s="232"/>
      <c r="AB222" s="233"/>
      <c r="AC222" s="227">
        <f t="shared" si="36"/>
        <v>0</v>
      </c>
      <c r="AD222" s="228"/>
      <c r="AE222" s="229"/>
      <c r="AF222" s="227">
        <f t="shared" si="37"/>
        <v>0</v>
      </c>
      <c r="AG222" s="228"/>
      <c r="AH222" s="229"/>
      <c r="AI222" s="227">
        <f t="shared" si="38"/>
        <v>0</v>
      </c>
      <c r="AJ222" s="228"/>
      <c r="AK222" s="229"/>
      <c r="AL222" s="227">
        <f t="shared" si="39"/>
        <v>0</v>
      </c>
      <c r="AM222" s="228"/>
      <c r="AN222" s="229"/>
      <c r="AO222" s="227">
        <f t="shared" si="40"/>
        <v>0</v>
      </c>
      <c r="AP222" s="228"/>
      <c r="AQ222" s="229"/>
      <c r="AR222" s="227">
        <f t="shared" si="41"/>
        <v>0</v>
      </c>
      <c r="AS222" s="228"/>
      <c r="AT222" s="229"/>
      <c r="AU222" s="227">
        <f t="shared" si="42"/>
        <v>0</v>
      </c>
      <c r="AV222" s="228"/>
      <c r="AW222" s="229"/>
      <c r="AX222" s="227">
        <f t="shared" si="43"/>
        <v>0</v>
      </c>
      <c r="AY222" s="228"/>
      <c r="AZ222" s="229"/>
      <c r="BA222" s="227">
        <f t="shared" si="44"/>
        <v>0</v>
      </c>
      <c r="BB222" s="228"/>
      <c r="BC222" s="229"/>
      <c r="BD222" s="164"/>
      <c r="BF222" s="155"/>
      <c r="BG222" s="155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33"/>
      <c r="BT222" s="133"/>
      <c r="BU222" s="133"/>
      <c r="BV222" s="133"/>
      <c r="BW222" s="133"/>
    </row>
    <row r="223" spans="1:75" s="31" customFormat="1" ht="17.25" hidden="1" customHeight="1" x14ac:dyDescent="0.2">
      <c r="A223" s="72">
        <v>206</v>
      </c>
      <c r="B223" s="234"/>
      <c r="C223" s="234"/>
      <c r="D223" s="234"/>
      <c r="E223" s="234"/>
      <c r="F223" s="234"/>
      <c r="G223" s="234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1"/>
      <c r="T223" s="232"/>
      <c r="U223" s="233"/>
      <c r="V223" s="230"/>
      <c r="W223" s="230"/>
      <c r="X223" s="230"/>
      <c r="Y223" s="181"/>
      <c r="Z223" s="231"/>
      <c r="AA223" s="232"/>
      <c r="AB223" s="233"/>
      <c r="AC223" s="227">
        <f t="shared" si="36"/>
        <v>0</v>
      </c>
      <c r="AD223" s="228"/>
      <c r="AE223" s="229"/>
      <c r="AF223" s="227">
        <f t="shared" si="37"/>
        <v>0</v>
      </c>
      <c r="AG223" s="228"/>
      <c r="AH223" s="229"/>
      <c r="AI223" s="227">
        <f t="shared" si="38"/>
        <v>0</v>
      </c>
      <c r="AJ223" s="228"/>
      <c r="AK223" s="229"/>
      <c r="AL223" s="227">
        <f t="shared" si="39"/>
        <v>0</v>
      </c>
      <c r="AM223" s="228"/>
      <c r="AN223" s="229"/>
      <c r="AO223" s="227">
        <f t="shared" si="40"/>
        <v>0</v>
      </c>
      <c r="AP223" s="228"/>
      <c r="AQ223" s="229"/>
      <c r="AR223" s="227">
        <f t="shared" si="41"/>
        <v>0</v>
      </c>
      <c r="AS223" s="228"/>
      <c r="AT223" s="229"/>
      <c r="AU223" s="227">
        <f t="shared" si="42"/>
        <v>0</v>
      </c>
      <c r="AV223" s="228"/>
      <c r="AW223" s="229"/>
      <c r="AX223" s="227">
        <f t="shared" si="43"/>
        <v>0</v>
      </c>
      <c r="AY223" s="228"/>
      <c r="AZ223" s="229"/>
      <c r="BA223" s="227">
        <f t="shared" si="44"/>
        <v>0</v>
      </c>
      <c r="BB223" s="228"/>
      <c r="BC223" s="229"/>
      <c r="BD223" s="164"/>
      <c r="BF223" s="155"/>
      <c r="BG223" s="155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33"/>
      <c r="BT223" s="133"/>
      <c r="BU223" s="133"/>
      <c r="BV223" s="133"/>
      <c r="BW223" s="133"/>
    </row>
    <row r="224" spans="1:75" s="31" customFormat="1" ht="17.25" hidden="1" customHeight="1" x14ac:dyDescent="0.2">
      <c r="A224" s="72">
        <v>207</v>
      </c>
      <c r="B224" s="234"/>
      <c r="C224" s="234"/>
      <c r="D224" s="234"/>
      <c r="E224" s="234"/>
      <c r="F224" s="234"/>
      <c r="G224" s="234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1"/>
      <c r="T224" s="232"/>
      <c r="U224" s="233"/>
      <c r="V224" s="230"/>
      <c r="W224" s="230"/>
      <c r="X224" s="230"/>
      <c r="Y224" s="181"/>
      <c r="Z224" s="231"/>
      <c r="AA224" s="232"/>
      <c r="AB224" s="233"/>
      <c r="AC224" s="227">
        <f t="shared" si="36"/>
        <v>0</v>
      </c>
      <c r="AD224" s="228"/>
      <c r="AE224" s="229"/>
      <c r="AF224" s="227">
        <f t="shared" si="37"/>
        <v>0</v>
      </c>
      <c r="AG224" s="228"/>
      <c r="AH224" s="229"/>
      <c r="AI224" s="227">
        <f t="shared" si="38"/>
        <v>0</v>
      </c>
      <c r="AJ224" s="228"/>
      <c r="AK224" s="229"/>
      <c r="AL224" s="227">
        <f t="shared" si="39"/>
        <v>0</v>
      </c>
      <c r="AM224" s="228"/>
      <c r="AN224" s="229"/>
      <c r="AO224" s="227">
        <f t="shared" si="40"/>
        <v>0</v>
      </c>
      <c r="AP224" s="228"/>
      <c r="AQ224" s="229"/>
      <c r="AR224" s="227">
        <f t="shared" si="41"/>
        <v>0</v>
      </c>
      <c r="AS224" s="228"/>
      <c r="AT224" s="229"/>
      <c r="AU224" s="227">
        <f t="shared" si="42"/>
        <v>0</v>
      </c>
      <c r="AV224" s="228"/>
      <c r="AW224" s="229"/>
      <c r="AX224" s="227">
        <f t="shared" si="43"/>
        <v>0</v>
      </c>
      <c r="AY224" s="228"/>
      <c r="AZ224" s="229"/>
      <c r="BA224" s="227">
        <f t="shared" si="44"/>
        <v>0</v>
      </c>
      <c r="BB224" s="228"/>
      <c r="BC224" s="229"/>
      <c r="BD224" s="164"/>
      <c r="BF224" s="155"/>
      <c r="BG224" s="155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33"/>
      <c r="BT224" s="133"/>
      <c r="BU224" s="133"/>
      <c r="BV224" s="133"/>
      <c r="BW224" s="133"/>
    </row>
    <row r="225" spans="1:75" s="31" customFormat="1" ht="17.25" hidden="1" customHeight="1" x14ac:dyDescent="0.2">
      <c r="A225" s="72">
        <v>208</v>
      </c>
      <c r="B225" s="234"/>
      <c r="C225" s="234"/>
      <c r="D225" s="234"/>
      <c r="E225" s="234"/>
      <c r="F225" s="234"/>
      <c r="G225" s="234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  <c r="S225" s="231"/>
      <c r="T225" s="232"/>
      <c r="U225" s="233"/>
      <c r="V225" s="230"/>
      <c r="W225" s="230"/>
      <c r="X225" s="230"/>
      <c r="Y225" s="181"/>
      <c r="Z225" s="231"/>
      <c r="AA225" s="232"/>
      <c r="AB225" s="233"/>
      <c r="AC225" s="227">
        <f t="shared" si="36"/>
        <v>0</v>
      </c>
      <c r="AD225" s="228"/>
      <c r="AE225" s="229"/>
      <c r="AF225" s="227">
        <f t="shared" si="37"/>
        <v>0</v>
      </c>
      <c r="AG225" s="228"/>
      <c r="AH225" s="229"/>
      <c r="AI225" s="227">
        <f t="shared" si="38"/>
        <v>0</v>
      </c>
      <c r="AJ225" s="228"/>
      <c r="AK225" s="229"/>
      <c r="AL225" s="227">
        <f t="shared" si="39"/>
        <v>0</v>
      </c>
      <c r="AM225" s="228"/>
      <c r="AN225" s="229"/>
      <c r="AO225" s="227">
        <f t="shared" si="40"/>
        <v>0</v>
      </c>
      <c r="AP225" s="228"/>
      <c r="AQ225" s="229"/>
      <c r="AR225" s="227">
        <f t="shared" si="41"/>
        <v>0</v>
      </c>
      <c r="AS225" s="228"/>
      <c r="AT225" s="229"/>
      <c r="AU225" s="227">
        <f t="shared" si="42"/>
        <v>0</v>
      </c>
      <c r="AV225" s="228"/>
      <c r="AW225" s="229"/>
      <c r="AX225" s="227">
        <f t="shared" si="43"/>
        <v>0</v>
      </c>
      <c r="AY225" s="228"/>
      <c r="AZ225" s="229"/>
      <c r="BA225" s="227">
        <f t="shared" si="44"/>
        <v>0</v>
      </c>
      <c r="BB225" s="228"/>
      <c r="BC225" s="229"/>
      <c r="BD225" s="164"/>
      <c r="BF225" s="155"/>
      <c r="BG225" s="155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33"/>
      <c r="BT225" s="133"/>
      <c r="BU225" s="133"/>
      <c r="BV225" s="133"/>
      <c r="BW225" s="133"/>
    </row>
    <row r="226" spans="1:75" s="33" customFormat="1" ht="17.25" customHeight="1" x14ac:dyDescent="0.2">
      <c r="A226" s="224" t="s">
        <v>27</v>
      </c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6"/>
      <c r="S226" s="214">
        <f>SUM(S18:U225)</f>
        <v>151374.96999999997</v>
      </c>
      <c r="T226" s="214"/>
      <c r="U226" s="214"/>
      <c r="V226" s="214">
        <f t="shared" ref="V226" si="45">SUM(V18:X225)</f>
        <v>151374.96999999997</v>
      </c>
      <c r="W226" s="214"/>
      <c r="X226" s="214"/>
      <c r="Y226" s="190"/>
      <c r="Z226" s="214">
        <f>SUM(Z18:AB225)</f>
        <v>1280.99</v>
      </c>
      <c r="AA226" s="214"/>
      <c r="AB226" s="214"/>
      <c r="AC226" s="214">
        <f>SUM(AC18:AE225)</f>
        <v>16029.41</v>
      </c>
      <c r="AD226" s="214"/>
      <c r="AE226" s="214"/>
      <c r="AF226" s="214">
        <f>SUM(AF18:AH225)</f>
        <v>58889.930000000008</v>
      </c>
      <c r="AG226" s="214"/>
      <c r="AH226" s="214"/>
      <c r="AI226" s="214">
        <f>SUM(AI18:AK225)</f>
        <v>37114.21</v>
      </c>
      <c r="AJ226" s="214"/>
      <c r="AK226" s="214"/>
      <c r="AL226" s="214">
        <f>SUM(AL18:AN225)</f>
        <v>0</v>
      </c>
      <c r="AM226" s="214"/>
      <c r="AN226" s="214"/>
      <c r="AO226" s="214">
        <f>SUM(AO18:AQ225)</f>
        <v>8607.31</v>
      </c>
      <c r="AP226" s="214"/>
      <c r="AQ226" s="214"/>
      <c r="AR226" s="214">
        <f>SUM(AR18:AT225)</f>
        <v>0</v>
      </c>
      <c r="AS226" s="214"/>
      <c r="AT226" s="214"/>
      <c r="AU226" s="214">
        <f>SUM(AU18:AW225)</f>
        <v>10000</v>
      </c>
      <c r="AV226" s="214"/>
      <c r="AW226" s="214"/>
      <c r="AX226" s="214">
        <f>SUM(AX18:AZ225)</f>
        <v>18653.12</v>
      </c>
      <c r="AY226" s="214"/>
      <c r="AZ226" s="214"/>
      <c r="BA226" s="214">
        <f>SUM(BA18:BC225)</f>
        <v>800</v>
      </c>
      <c r="BB226" s="214"/>
      <c r="BC226" s="214"/>
      <c r="BD226" s="78">
        <f>SUM(Z226:BC226)</f>
        <v>151374.97</v>
      </c>
      <c r="BF226" s="160"/>
      <c r="BG226" s="160"/>
      <c r="BH226" s="122"/>
      <c r="BI226" s="122"/>
      <c r="BJ226" s="122"/>
      <c r="BK226" s="122"/>
      <c r="BL226" s="122"/>
      <c r="BM226" s="122"/>
      <c r="BN226" s="122"/>
      <c r="BO226" s="122"/>
      <c r="BP226" s="122"/>
      <c r="BQ226" s="122"/>
      <c r="BR226" s="122"/>
      <c r="BS226" s="138"/>
      <c r="BT226" s="138"/>
      <c r="BU226" s="138"/>
      <c r="BV226" s="138"/>
      <c r="BW226" s="138"/>
    </row>
    <row r="227" spans="1:75" s="34" customFormat="1" ht="9" hidden="1" x14ac:dyDescent="0.15">
      <c r="BF227" s="161"/>
      <c r="BG227" s="161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22"/>
      <c r="BT227" s="22"/>
      <c r="BU227" s="22"/>
      <c r="BV227" s="22"/>
      <c r="BW227" s="22"/>
    </row>
    <row r="228" spans="1:75" s="34" customFormat="1" ht="9" hidden="1" x14ac:dyDescent="0.15">
      <c r="BF228" s="161"/>
      <c r="BG228" s="161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22"/>
      <c r="BT228" s="22"/>
      <c r="BU228" s="22"/>
      <c r="BV228" s="22"/>
      <c r="BW228" s="22"/>
    </row>
    <row r="229" spans="1:75" hidden="1" x14ac:dyDescent="0.2"/>
    <row r="230" spans="1:75" x14ac:dyDescent="0.2"/>
    <row r="231" spans="1:75" x14ac:dyDescent="0.2">
      <c r="A231" s="29" t="s">
        <v>156</v>
      </c>
    </row>
    <row r="232" spans="1:75" x14ac:dyDescent="0.2">
      <c r="A232" s="215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7"/>
    </row>
    <row r="233" spans="1:75" x14ac:dyDescent="0.2">
      <c r="A233" s="218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19"/>
      <c r="AU233" s="219"/>
      <c r="AV233" s="219"/>
      <c r="AW233" s="219"/>
      <c r="AX233" s="219"/>
      <c r="AY233" s="219"/>
      <c r="AZ233" s="219"/>
      <c r="BA233" s="219"/>
      <c r="BB233" s="219"/>
      <c r="BC233" s="219"/>
      <c r="BD233" s="220"/>
    </row>
    <row r="234" spans="1:75" x14ac:dyDescent="0.2">
      <c r="A234" s="218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19"/>
      <c r="AU234" s="219"/>
      <c r="AV234" s="219"/>
      <c r="AW234" s="219"/>
      <c r="AX234" s="219"/>
      <c r="AY234" s="219"/>
      <c r="AZ234" s="219"/>
      <c r="BA234" s="219"/>
      <c r="BB234" s="219"/>
      <c r="BC234" s="219"/>
      <c r="BD234" s="220"/>
    </row>
    <row r="235" spans="1:75" x14ac:dyDescent="0.2">
      <c r="A235" s="218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19"/>
      <c r="BD235" s="220"/>
    </row>
    <row r="236" spans="1:75" x14ac:dyDescent="0.2">
      <c r="A236" s="218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219"/>
      <c r="BD236" s="220"/>
    </row>
    <row r="237" spans="1:75" x14ac:dyDescent="0.2">
      <c r="A237" s="218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19"/>
      <c r="AU237" s="219"/>
      <c r="AV237" s="219"/>
      <c r="AW237" s="219"/>
      <c r="AX237" s="219"/>
      <c r="AY237" s="219"/>
      <c r="AZ237" s="219"/>
      <c r="BA237" s="219"/>
      <c r="BB237" s="219"/>
      <c r="BC237" s="219"/>
      <c r="BD237" s="220"/>
    </row>
    <row r="238" spans="1:75" x14ac:dyDescent="0.2">
      <c r="A238" s="218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19"/>
      <c r="AZ238" s="219"/>
      <c r="BA238" s="219"/>
      <c r="BB238" s="219"/>
      <c r="BC238" s="219"/>
      <c r="BD238" s="220"/>
    </row>
    <row r="239" spans="1:75" x14ac:dyDescent="0.2">
      <c r="A239" s="218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219"/>
      <c r="BD239" s="220"/>
    </row>
    <row r="240" spans="1:75" x14ac:dyDescent="0.2">
      <c r="A240" s="218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9"/>
      <c r="AT240" s="219"/>
      <c r="AU240" s="219"/>
      <c r="AV240" s="219"/>
      <c r="AW240" s="219"/>
      <c r="AX240" s="219"/>
      <c r="AY240" s="219"/>
      <c r="AZ240" s="219"/>
      <c r="BA240" s="219"/>
      <c r="BB240" s="219"/>
      <c r="BC240" s="219"/>
      <c r="BD240" s="220"/>
    </row>
    <row r="241" spans="1:56" x14ac:dyDescent="0.2">
      <c r="A241" s="218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19"/>
      <c r="BB241" s="219"/>
      <c r="BC241" s="219"/>
      <c r="BD241" s="220"/>
    </row>
    <row r="242" spans="1:56" x14ac:dyDescent="0.2">
      <c r="A242" s="218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19"/>
      <c r="AU242" s="219"/>
      <c r="AV242" s="219"/>
      <c r="AW242" s="219"/>
      <c r="AX242" s="219"/>
      <c r="AY242" s="219"/>
      <c r="AZ242" s="219"/>
      <c r="BA242" s="219"/>
      <c r="BB242" s="219"/>
      <c r="BC242" s="219"/>
      <c r="BD242" s="220"/>
    </row>
    <row r="243" spans="1:56" x14ac:dyDescent="0.2">
      <c r="A243" s="221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22"/>
      <c r="AU243" s="222"/>
      <c r="AV243" s="222"/>
      <c r="AW243" s="222"/>
      <c r="AX243" s="222"/>
      <c r="AY243" s="222"/>
      <c r="AZ243" s="222"/>
      <c r="BA243" s="222"/>
      <c r="BB243" s="222"/>
      <c r="BC243" s="222"/>
      <c r="BD243" s="223"/>
    </row>
    <row r="244" spans="1:56" x14ac:dyDescent="0.2"/>
    <row r="245" spans="1:56" hidden="1" x14ac:dyDescent="0.2"/>
    <row r="246" spans="1:56" hidden="1" x14ac:dyDescent="0.2"/>
    <row r="247" spans="1:56" hidden="1" x14ac:dyDescent="0.2"/>
    <row r="248" spans="1:56" hidden="1" x14ac:dyDescent="0.2"/>
    <row r="249" spans="1:56" hidden="1" x14ac:dyDescent="0.2"/>
    <row r="250" spans="1:56" hidden="1" x14ac:dyDescent="0.2"/>
    <row r="251" spans="1:56" hidden="1" x14ac:dyDescent="0.2"/>
    <row r="252" spans="1:56" hidden="1" x14ac:dyDescent="0.2"/>
    <row r="253" spans="1:56" hidden="1" x14ac:dyDescent="0.2"/>
    <row r="254" spans="1:56" hidden="1" x14ac:dyDescent="0.2"/>
    <row r="255" spans="1:56" hidden="1" x14ac:dyDescent="0.2"/>
    <row r="256" spans="1: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idden="1" x14ac:dyDescent="0.2"/>
    <row r="297" hidden="1" x14ac:dyDescent="0.2"/>
    <row r="298" hidden="1" x14ac:dyDescent="0.2"/>
    <row r="299" hidden="1" x14ac:dyDescent="0.2"/>
    <row r="300" x14ac:dyDescent="0.2"/>
    <row r="301" x14ac:dyDescent="0.2"/>
    <row r="302" x14ac:dyDescent="0.2"/>
    <row r="303" x14ac:dyDescent="0.2"/>
    <row r="304" x14ac:dyDescent="0.2"/>
  </sheetData>
  <sheetProtection sheet="1" selectLockedCells="1" selectUnlockedCells="1"/>
  <autoFilter ref="A16:BD16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4" hiddenButton="1" showButton="0"/>
  </autoFilter>
  <mergeCells count="3600">
    <mergeCell ref="B16:D16"/>
    <mergeCell ref="E16:G16"/>
    <mergeCell ref="H16:J16"/>
    <mergeCell ref="K16:N16"/>
    <mergeCell ref="O16:R16"/>
    <mergeCell ref="S16:U16"/>
    <mergeCell ref="S14:U15"/>
    <mergeCell ref="V14:X15"/>
    <mergeCell ref="Z14:AB15"/>
    <mergeCell ref="K14:N15"/>
    <mergeCell ref="O14:R15"/>
    <mergeCell ref="AL16:AN16"/>
    <mergeCell ref="AO16:AQ16"/>
    <mergeCell ref="AR16:AT16"/>
    <mergeCell ref="AU16:AW16"/>
    <mergeCell ref="AX16:AZ16"/>
    <mergeCell ref="Y14:Y15"/>
    <mergeCell ref="BA16:BC16"/>
    <mergeCell ref="V16:X16"/>
    <mergeCell ref="Z16:AB16"/>
    <mergeCell ref="AC16:AE16"/>
    <mergeCell ref="AF16:AH16"/>
    <mergeCell ref="AI16:AK16"/>
    <mergeCell ref="AR15:AT15"/>
    <mergeCell ref="AU15:AW15"/>
    <mergeCell ref="AX15:AZ15"/>
    <mergeCell ref="BA15:BC15"/>
    <mergeCell ref="AC14:BD14"/>
    <mergeCell ref="AC15:AE15"/>
    <mergeCell ref="AF15:AH15"/>
    <mergeCell ref="AI15:AK15"/>
    <mergeCell ref="AL15:AN15"/>
    <mergeCell ref="AO15:AQ15"/>
    <mergeCell ref="AX17:AZ17"/>
    <mergeCell ref="BA17:BC17"/>
    <mergeCell ref="E18:G18"/>
    <mergeCell ref="H18:J18"/>
    <mergeCell ref="K18:N18"/>
    <mergeCell ref="O18:R18"/>
    <mergeCell ref="S18:U18"/>
    <mergeCell ref="V18:X18"/>
    <mergeCell ref="AF17:AH17"/>
    <mergeCell ref="AI17:AK17"/>
    <mergeCell ref="AL17:AN17"/>
    <mergeCell ref="AO17:AQ17"/>
    <mergeCell ref="AR17:AT17"/>
    <mergeCell ref="AU17:AW17"/>
    <mergeCell ref="A17:R17"/>
    <mergeCell ref="S17:U17"/>
    <mergeCell ref="V17:X17"/>
    <mergeCell ref="Z17:AB17"/>
    <mergeCell ref="AC17:AE17"/>
    <mergeCell ref="A14:A15"/>
    <mergeCell ref="B14:D15"/>
    <mergeCell ref="E14:G15"/>
    <mergeCell ref="H14:J15"/>
    <mergeCell ref="AL19:AN19"/>
    <mergeCell ref="AO19:AQ19"/>
    <mergeCell ref="AR19:AT19"/>
    <mergeCell ref="AU19:AW19"/>
    <mergeCell ref="AX19:AZ19"/>
    <mergeCell ref="BA19:BC19"/>
    <mergeCell ref="V19:X19"/>
    <mergeCell ref="Z19:AB19"/>
    <mergeCell ref="AC19:AE19"/>
    <mergeCell ref="AF19:AH19"/>
    <mergeCell ref="AI19:AK19"/>
    <mergeCell ref="AR18:AT18"/>
    <mergeCell ref="AU18:AW18"/>
    <mergeCell ref="AX18:AZ18"/>
    <mergeCell ref="BA18:BC18"/>
    <mergeCell ref="B19:D19"/>
    <mergeCell ref="E19:G19"/>
    <mergeCell ref="H19:J19"/>
    <mergeCell ref="K19:N19"/>
    <mergeCell ref="O19:R19"/>
    <mergeCell ref="S19:U19"/>
    <mergeCell ref="Z18:AB18"/>
    <mergeCell ref="AC18:AE18"/>
    <mergeCell ref="AF18:AH18"/>
    <mergeCell ref="AI18:AK18"/>
    <mergeCell ref="AL18:AN18"/>
    <mergeCell ref="AO18:AQ18"/>
    <mergeCell ref="B18:D18"/>
    <mergeCell ref="AL20:AN20"/>
    <mergeCell ref="AO20:AQ20"/>
    <mergeCell ref="AR20:AT20"/>
    <mergeCell ref="AU20:AW20"/>
    <mergeCell ref="AX20:AZ20"/>
    <mergeCell ref="BA20:BC20"/>
    <mergeCell ref="V20:X20"/>
    <mergeCell ref="Z20:AB20"/>
    <mergeCell ref="AC20:AE20"/>
    <mergeCell ref="AF20:AH20"/>
    <mergeCell ref="AI20:AK20"/>
    <mergeCell ref="B20:D20"/>
    <mergeCell ref="E20:G20"/>
    <mergeCell ref="H20:J20"/>
    <mergeCell ref="K20:N20"/>
    <mergeCell ref="O20:R20"/>
    <mergeCell ref="S20:U20"/>
    <mergeCell ref="AL21:AN21"/>
    <mergeCell ref="AO21:AQ21"/>
    <mergeCell ref="AR21:AT21"/>
    <mergeCell ref="AU21:AW21"/>
    <mergeCell ref="AX21:AZ21"/>
    <mergeCell ref="BA21:BC21"/>
    <mergeCell ref="V21:X21"/>
    <mergeCell ref="Z21:AB21"/>
    <mergeCell ref="AC21:AE21"/>
    <mergeCell ref="AF21:AH21"/>
    <mergeCell ref="AI21:AK21"/>
    <mergeCell ref="B21:D21"/>
    <mergeCell ref="E21:G21"/>
    <mergeCell ref="H21:J21"/>
    <mergeCell ref="K21:N21"/>
    <mergeCell ref="O21:R21"/>
    <mergeCell ref="S21:U21"/>
    <mergeCell ref="AL22:AN22"/>
    <mergeCell ref="AO22:AQ22"/>
    <mergeCell ref="AR22:AT22"/>
    <mergeCell ref="AU22:AW22"/>
    <mergeCell ref="AX22:AZ22"/>
    <mergeCell ref="BA22:BC22"/>
    <mergeCell ref="V22:X22"/>
    <mergeCell ref="Z22:AB22"/>
    <mergeCell ref="AC22:AE22"/>
    <mergeCell ref="AF22:AH22"/>
    <mergeCell ref="AI22:AK22"/>
    <mergeCell ref="B22:D22"/>
    <mergeCell ref="E22:G22"/>
    <mergeCell ref="H22:J22"/>
    <mergeCell ref="K22:N22"/>
    <mergeCell ref="O22:R22"/>
    <mergeCell ref="S22:U22"/>
    <mergeCell ref="AL23:AN23"/>
    <mergeCell ref="AO23:AQ23"/>
    <mergeCell ref="AR23:AT23"/>
    <mergeCell ref="AU23:AW23"/>
    <mergeCell ref="AX23:AZ23"/>
    <mergeCell ref="BA23:BC23"/>
    <mergeCell ref="V23:X23"/>
    <mergeCell ref="Z23:AB23"/>
    <mergeCell ref="AC23:AE23"/>
    <mergeCell ref="AF23:AH23"/>
    <mergeCell ref="AI23:AK23"/>
    <mergeCell ref="B23:D23"/>
    <mergeCell ref="E23:G23"/>
    <mergeCell ref="H23:J23"/>
    <mergeCell ref="K23:N23"/>
    <mergeCell ref="O23:R23"/>
    <mergeCell ref="S23:U23"/>
    <mergeCell ref="AL24:AN24"/>
    <mergeCell ref="AO24:AQ24"/>
    <mergeCell ref="AR24:AT24"/>
    <mergeCell ref="AU24:AW24"/>
    <mergeCell ref="AX24:AZ24"/>
    <mergeCell ref="BA24:BC24"/>
    <mergeCell ref="V24:X24"/>
    <mergeCell ref="Z24:AB24"/>
    <mergeCell ref="AC24:AE24"/>
    <mergeCell ref="AF24:AH24"/>
    <mergeCell ref="AI24:AK24"/>
    <mergeCell ref="B24:D24"/>
    <mergeCell ref="E24:G24"/>
    <mergeCell ref="H24:J24"/>
    <mergeCell ref="K24:N24"/>
    <mergeCell ref="O24:R24"/>
    <mergeCell ref="S24:U24"/>
    <mergeCell ref="AL25:AN25"/>
    <mergeCell ref="AO25:AQ25"/>
    <mergeCell ref="AR25:AT25"/>
    <mergeCell ref="AU25:AW25"/>
    <mergeCell ref="AX25:AZ25"/>
    <mergeCell ref="BA25:BC25"/>
    <mergeCell ref="V25:X25"/>
    <mergeCell ref="Z25:AB25"/>
    <mergeCell ref="AC25:AE25"/>
    <mergeCell ref="AF25:AH25"/>
    <mergeCell ref="AI25:AK25"/>
    <mergeCell ref="B25:D25"/>
    <mergeCell ref="E25:G25"/>
    <mergeCell ref="H25:J25"/>
    <mergeCell ref="K25:N25"/>
    <mergeCell ref="O25:R25"/>
    <mergeCell ref="S25:U25"/>
    <mergeCell ref="AL26:AN26"/>
    <mergeCell ref="AO26:AQ26"/>
    <mergeCell ref="AR26:AT26"/>
    <mergeCell ref="AU26:AW26"/>
    <mergeCell ref="AX26:AZ26"/>
    <mergeCell ref="BA26:BC26"/>
    <mergeCell ref="V26:X26"/>
    <mergeCell ref="Z26:AB26"/>
    <mergeCell ref="AC26:AE26"/>
    <mergeCell ref="AF26:AH26"/>
    <mergeCell ref="AI26:AK26"/>
    <mergeCell ref="B26:D26"/>
    <mergeCell ref="E26:G26"/>
    <mergeCell ref="H26:J26"/>
    <mergeCell ref="K26:N26"/>
    <mergeCell ref="O26:R26"/>
    <mergeCell ref="S26:U26"/>
    <mergeCell ref="AL27:AN27"/>
    <mergeCell ref="AO27:AQ27"/>
    <mergeCell ref="AR27:AT27"/>
    <mergeCell ref="AU27:AW27"/>
    <mergeCell ref="AX27:AZ27"/>
    <mergeCell ref="BA27:BC27"/>
    <mergeCell ref="V27:X27"/>
    <mergeCell ref="Z27:AB27"/>
    <mergeCell ref="AC27:AE27"/>
    <mergeCell ref="AF27:AH27"/>
    <mergeCell ref="AI27:AK27"/>
    <mergeCell ref="B27:D27"/>
    <mergeCell ref="E27:G27"/>
    <mergeCell ref="H27:J27"/>
    <mergeCell ref="K27:N27"/>
    <mergeCell ref="O27:R27"/>
    <mergeCell ref="S27:U27"/>
    <mergeCell ref="AL28:AN28"/>
    <mergeCell ref="AO28:AQ28"/>
    <mergeCell ref="AR28:AT28"/>
    <mergeCell ref="AU28:AW28"/>
    <mergeCell ref="AX28:AZ28"/>
    <mergeCell ref="BA28:BC28"/>
    <mergeCell ref="V28:X28"/>
    <mergeCell ref="Z28:AB28"/>
    <mergeCell ref="AC28:AE28"/>
    <mergeCell ref="AF28:AH28"/>
    <mergeCell ref="AI28:AK28"/>
    <mergeCell ref="B28:D28"/>
    <mergeCell ref="E28:G28"/>
    <mergeCell ref="H28:J28"/>
    <mergeCell ref="K28:N28"/>
    <mergeCell ref="O28:R28"/>
    <mergeCell ref="S28:U28"/>
    <mergeCell ref="AL29:AN29"/>
    <mergeCell ref="AO29:AQ29"/>
    <mergeCell ref="AR29:AT29"/>
    <mergeCell ref="AU29:AW29"/>
    <mergeCell ref="AX29:AZ29"/>
    <mergeCell ref="BA29:BC29"/>
    <mergeCell ref="V29:X29"/>
    <mergeCell ref="Z29:AB29"/>
    <mergeCell ref="AC29:AE29"/>
    <mergeCell ref="AF29:AH29"/>
    <mergeCell ref="AI29:AK29"/>
    <mergeCell ref="B29:D29"/>
    <mergeCell ref="E29:G29"/>
    <mergeCell ref="H29:J29"/>
    <mergeCell ref="K29:N29"/>
    <mergeCell ref="O29:R29"/>
    <mergeCell ref="S29:U29"/>
    <mergeCell ref="AL30:AN30"/>
    <mergeCell ref="AO30:AQ30"/>
    <mergeCell ref="AR30:AT30"/>
    <mergeCell ref="AU30:AW30"/>
    <mergeCell ref="AX30:AZ30"/>
    <mergeCell ref="BA30:BC30"/>
    <mergeCell ref="V30:X30"/>
    <mergeCell ref="Z30:AB30"/>
    <mergeCell ref="AC30:AE30"/>
    <mergeCell ref="AF30:AH30"/>
    <mergeCell ref="AI30:AK30"/>
    <mergeCell ref="B30:D30"/>
    <mergeCell ref="E30:G30"/>
    <mergeCell ref="H30:J30"/>
    <mergeCell ref="K30:N30"/>
    <mergeCell ref="O30:R30"/>
    <mergeCell ref="S30:U30"/>
    <mergeCell ref="AL31:AN31"/>
    <mergeCell ref="AO31:AQ31"/>
    <mergeCell ref="AR31:AT31"/>
    <mergeCell ref="AU31:AW31"/>
    <mergeCell ref="AX31:AZ31"/>
    <mergeCell ref="BA31:BC31"/>
    <mergeCell ref="V31:X31"/>
    <mergeCell ref="Z31:AB31"/>
    <mergeCell ref="AC31:AE31"/>
    <mergeCell ref="AF31:AH31"/>
    <mergeCell ref="AI31:AK31"/>
    <mergeCell ref="B31:D31"/>
    <mergeCell ref="E31:G31"/>
    <mergeCell ref="H31:J31"/>
    <mergeCell ref="K31:N31"/>
    <mergeCell ref="O31:R31"/>
    <mergeCell ref="S31:U31"/>
    <mergeCell ref="AL32:AN32"/>
    <mergeCell ref="AO32:AQ32"/>
    <mergeCell ref="AR32:AT32"/>
    <mergeCell ref="AU32:AW32"/>
    <mergeCell ref="AX32:AZ32"/>
    <mergeCell ref="BA32:BC32"/>
    <mergeCell ref="V32:X32"/>
    <mergeCell ref="Z32:AB32"/>
    <mergeCell ref="AC32:AE32"/>
    <mergeCell ref="AF32:AH32"/>
    <mergeCell ref="AI32:AK32"/>
    <mergeCell ref="B32:D32"/>
    <mergeCell ref="E32:G32"/>
    <mergeCell ref="H32:J32"/>
    <mergeCell ref="K32:N32"/>
    <mergeCell ref="O32:R32"/>
    <mergeCell ref="S32:U32"/>
    <mergeCell ref="AL33:AN33"/>
    <mergeCell ref="AO33:AQ33"/>
    <mergeCell ref="AR33:AT33"/>
    <mergeCell ref="AU33:AW33"/>
    <mergeCell ref="AX33:AZ33"/>
    <mergeCell ref="BA33:BC33"/>
    <mergeCell ref="V33:X33"/>
    <mergeCell ref="Z33:AB33"/>
    <mergeCell ref="AC33:AE33"/>
    <mergeCell ref="AF33:AH33"/>
    <mergeCell ref="AI33:AK33"/>
    <mergeCell ref="B33:D33"/>
    <mergeCell ref="E33:G33"/>
    <mergeCell ref="H33:J33"/>
    <mergeCell ref="K33:N33"/>
    <mergeCell ref="O33:R33"/>
    <mergeCell ref="S33:U33"/>
    <mergeCell ref="AL34:AN34"/>
    <mergeCell ref="AO34:AQ34"/>
    <mergeCell ref="AR34:AT34"/>
    <mergeCell ref="AU34:AW34"/>
    <mergeCell ref="AX34:AZ34"/>
    <mergeCell ref="BA34:BC34"/>
    <mergeCell ref="V34:X34"/>
    <mergeCell ref="Z34:AB34"/>
    <mergeCell ref="AC34:AE34"/>
    <mergeCell ref="AF34:AH34"/>
    <mergeCell ref="AI34:AK34"/>
    <mergeCell ref="B34:D34"/>
    <mergeCell ref="E34:G34"/>
    <mergeCell ref="H34:J34"/>
    <mergeCell ref="K34:N34"/>
    <mergeCell ref="O34:R34"/>
    <mergeCell ref="S34:U34"/>
    <mergeCell ref="AL35:AN35"/>
    <mergeCell ref="AO35:AQ35"/>
    <mergeCell ref="AR35:AT35"/>
    <mergeCell ref="AU35:AW35"/>
    <mergeCell ref="AX35:AZ35"/>
    <mergeCell ref="BA35:BC35"/>
    <mergeCell ref="V35:X35"/>
    <mergeCell ref="Z35:AB35"/>
    <mergeCell ref="AC35:AE35"/>
    <mergeCell ref="AF35:AH35"/>
    <mergeCell ref="AI35:AK35"/>
    <mergeCell ref="B35:D35"/>
    <mergeCell ref="E35:G35"/>
    <mergeCell ref="H35:J35"/>
    <mergeCell ref="K35:N35"/>
    <mergeCell ref="O35:R35"/>
    <mergeCell ref="S35:U35"/>
    <mergeCell ref="AL36:AN36"/>
    <mergeCell ref="AO36:AQ36"/>
    <mergeCell ref="AR36:AT36"/>
    <mergeCell ref="AU36:AW36"/>
    <mergeCell ref="AX36:AZ36"/>
    <mergeCell ref="BA36:BC36"/>
    <mergeCell ref="V36:X36"/>
    <mergeCell ref="Z36:AB36"/>
    <mergeCell ref="AC36:AE36"/>
    <mergeCell ref="AF36:AH36"/>
    <mergeCell ref="AI36:AK36"/>
    <mergeCell ref="B36:D36"/>
    <mergeCell ref="E36:G36"/>
    <mergeCell ref="H36:J36"/>
    <mergeCell ref="K36:N36"/>
    <mergeCell ref="O36:R36"/>
    <mergeCell ref="S36:U36"/>
    <mergeCell ref="AL37:AN37"/>
    <mergeCell ref="AO37:AQ37"/>
    <mergeCell ref="AR37:AT37"/>
    <mergeCell ref="AU37:AW37"/>
    <mergeCell ref="AX37:AZ37"/>
    <mergeCell ref="BA37:BC37"/>
    <mergeCell ref="V37:X37"/>
    <mergeCell ref="Z37:AB37"/>
    <mergeCell ref="AC37:AE37"/>
    <mergeCell ref="AF37:AH37"/>
    <mergeCell ref="AI37:AK37"/>
    <mergeCell ref="B37:D37"/>
    <mergeCell ref="E37:G37"/>
    <mergeCell ref="H37:J37"/>
    <mergeCell ref="K37:N37"/>
    <mergeCell ref="O37:R37"/>
    <mergeCell ref="S37:U37"/>
    <mergeCell ref="AL38:AN38"/>
    <mergeCell ref="AO38:AQ38"/>
    <mergeCell ref="AR38:AT38"/>
    <mergeCell ref="AU38:AW38"/>
    <mergeCell ref="AX38:AZ38"/>
    <mergeCell ref="BA38:BC38"/>
    <mergeCell ref="V38:X38"/>
    <mergeCell ref="Z38:AB38"/>
    <mergeCell ref="AC38:AE38"/>
    <mergeCell ref="AF38:AH38"/>
    <mergeCell ref="AI38:AK38"/>
    <mergeCell ref="B38:D38"/>
    <mergeCell ref="E38:G38"/>
    <mergeCell ref="H38:J38"/>
    <mergeCell ref="K38:N38"/>
    <mergeCell ref="O38:R38"/>
    <mergeCell ref="S38:U38"/>
    <mergeCell ref="AL39:AN39"/>
    <mergeCell ref="AO39:AQ39"/>
    <mergeCell ref="AR39:AT39"/>
    <mergeCell ref="AU39:AW39"/>
    <mergeCell ref="AX39:AZ39"/>
    <mergeCell ref="BA39:BC39"/>
    <mergeCell ref="V39:X39"/>
    <mergeCell ref="Z39:AB39"/>
    <mergeCell ref="AC39:AE39"/>
    <mergeCell ref="AF39:AH39"/>
    <mergeCell ref="AI39:AK39"/>
    <mergeCell ref="B39:D39"/>
    <mergeCell ref="E39:G39"/>
    <mergeCell ref="H39:J39"/>
    <mergeCell ref="K39:N39"/>
    <mergeCell ref="O39:R39"/>
    <mergeCell ref="S39:U39"/>
    <mergeCell ref="AL40:AN40"/>
    <mergeCell ref="AO40:AQ40"/>
    <mergeCell ref="AR40:AT40"/>
    <mergeCell ref="AU40:AW40"/>
    <mergeCell ref="AX40:AZ40"/>
    <mergeCell ref="BA40:BC40"/>
    <mergeCell ref="V40:X40"/>
    <mergeCell ref="Z40:AB40"/>
    <mergeCell ref="AC40:AE40"/>
    <mergeCell ref="AF40:AH40"/>
    <mergeCell ref="AI40:AK40"/>
    <mergeCell ref="B40:D40"/>
    <mergeCell ref="E40:G40"/>
    <mergeCell ref="H40:J40"/>
    <mergeCell ref="K40:N40"/>
    <mergeCell ref="O40:R40"/>
    <mergeCell ref="S40:U40"/>
    <mergeCell ref="AL41:AN41"/>
    <mergeCell ref="AO41:AQ41"/>
    <mergeCell ref="AR41:AT41"/>
    <mergeCell ref="AU41:AW41"/>
    <mergeCell ref="AX41:AZ41"/>
    <mergeCell ref="BA41:BC41"/>
    <mergeCell ref="V41:X41"/>
    <mergeCell ref="Z41:AB41"/>
    <mergeCell ref="AC41:AE41"/>
    <mergeCell ref="AF41:AH41"/>
    <mergeCell ref="AI41:AK41"/>
    <mergeCell ref="B41:D41"/>
    <mergeCell ref="E41:G41"/>
    <mergeCell ref="H41:J41"/>
    <mergeCell ref="K41:N41"/>
    <mergeCell ref="O41:R41"/>
    <mergeCell ref="S41:U41"/>
    <mergeCell ref="AL42:AN42"/>
    <mergeCell ref="AO42:AQ42"/>
    <mergeCell ref="AR42:AT42"/>
    <mergeCell ref="AU42:AW42"/>
    <mergeCell ref="AX42:AZ42"/>
    <mergeCell ref="BA42:BC42"/>
    <mergeCell ref="V42:X42"/>
    <mergeCell ref="Z42:AB42"/>
    <mergeCell ref="AC42:AE42"/>
    <mergeCell ref="AF42:AH42"/>
    <mergeCell ref="AI42:AK42"/>
    <mergeCell ref="B42:D42"/>
    <mergeCell ref="E42:G42"/>
    <mergeCell ref="H42:J42"/>
    <mergeCell ref="K42:N42"/>
    <mergeCell ref="O42:R42"/>
    <mergeCell ref="S42:U42"/>
    <mergeCell ref="AL43:AN43"/>
    <mergeCell ref="AO43:AQ43"/>
    <mergeCell ref="AR43:AT43"/>
    <mergeCell ref="AU43:AW43"/>
    <mergeCell ref="AX43:AZ43"/>
    <mergeCell ref="BA43:BC43"/>
    <mergeCell ref="V43:X43"/>
    <mergeCell ref="Z43:AB43"/>
    <mergeCell ref="AC43:AE43"/>
    <mergeCell ref="AF43:AH43"/>
    <mergeCell ref="AI43:AK43"/>
    <mergeCell ref="B43:D43"/>
    <mergeCell ref="E43:G43"/>
    <mergeCell ref="H43:J43"/>
    <mergeCell ref="K43:N43"/>
    <mergeCell ref="O43:R43"/>
    <mergeCell ref="S43:U43"/>
    <mergeCell ref="AL44:AN44"/>
    <mergeCell ref="AO44:AQ44"/>
    <mergeCell ref="AR44:AT44"/>
    <mergeCell ref="AU44:AW44"/>
    <mergeCell ref="AX44:AZ44"/>
    <mergeCell ref="BA44:BC44"/>
    <mergeCell ref="V44:X44"/>
    <mergeCell ref="Z44:AB44"/>
    <mergeCell ref="AC44:AE44"/>
    <mergeCell ref="AF44:AH44"/>
    <mergeCell ref="AI44:AK44"/>
    <mergeCell ref="B44:D44"/>
    <mergeCell ref="E44:G44"/>
    <mergeCell ref="H44:J44"/>
    <mergeCell ref="K44:N44"/>
    <mergeCell ref="O44:R44"/>
    <mergeCell ref="S44:U44"/>
    <mergeCell ref="AL45:AN45"/>
    <mergeCell ref="AO45:AQ45"/>
    <mergeCell ref="AR45:AT45"/>
    <mergeCell ref="AU45:AW45"/>
    <mergeCell ref="AX45:AZ45"/>
    <mergeCell ref="BA45:BC45"/>
    <mergeCell ref="V45:X45"/>
    <mergeCell ref="Z45:AB45"/>
    <mergeCell ref="AC45:AE45"/>
    <mergeCell ref="AF45:AH45"/>
    <mergeCell ref="AI45:AK45"/>
    <mergeCell ref="B45:D45"/>
    <mergeCell ref="E45:G45"/>
    <mergeCell ref="H45:J45"/>
    <mergeCell ref="K45:N45"/>
    <mergeCell ref="O45:R45"/>
    <mergeCell ref="S45:U45"/>
    <mergeCell ref="AL46:AN46"/>
    <mergeCell ref="AO46:AQ46"/>
    <mergeCell ref="AR46:AT46"/>
    <mergeCell ref="AU46:AW46"/>
    <mergeCell ref="AX46:AZ46"/>
    <mergeCell ref="BA46:BC46"/>
    <mergeCell ref="V46:X46"/>
    <mergeCell ref="Z46:AB46"/>
    <mergeCell ref="AC46:AE46"/>
    <mergeCell ref="AF46:AH46"/>
    <mergeCell ref="AI46:AK46"/>
    <mergeCell ref="B46:D46"/>
    <mergeCell ref="E46:G46"/>
    <mergeCell ref="H46:J46"/>
    <mergeCell ref="K46:N46"/>
    <mergeCell ref="O46:R46"/>
    <mergeCell ref="S46:U46"/>
    <mergeCell ref="AL47:AN47"/>
    <mergeCell ref="AO47:AQ47"/>
    <mergeCell ref="AR47:AT47"/>
    <mergeCell ref="AU47:AW47"/>
    <mergeCell ref="AX47:AZ47"/>
    <mergeCell ref="BA47:BC47"/>
    <mergeCell ref="V47:X47"/>
    <mergeCell ref="Z47:AB47"/>
    <mergeCell ref="AC47:AE47"/>
    <mergeCell ref="AF47:AH47"/>
    <mergeCell ref="AI47:AK47"/>
    <mergeCell ref="B47:D47"/>
    <mergeCell ref="E47:G47"/>
    <mergeCell ref="H47:J47"/>
    <mergeCell ref="K47:N47"/>
    <mergeCell ref="O47:R47"/>
    <mergeCell ref="S47:U47"/>
    <mergeCell ref="AL48:AN48"/>
    <mergeCell ref="AO48:AQ48"/>
    <mergeCell ref="AR48:AT48"/>
    <mergeCell ref="AU48:AW48"/>
    <mergeCell ref="AX48:AZ48"/>
    <mergeCell ref="BA48:BC48"/>
    <mergeCell ref="V48:X48"/>
    <mergeCell ref="Z48:AB48"/>
    <mergeCell ref="AC48:AE48"/>
    <mergeCell ref="AF48:AH48"/>
    <mergeCell ref="AI48:AK48"/>
    <mergeCell ref="B48:D48"/>
    <mergeCell ref="E48:G48"/>
    <mergeCell ref="H48:J48"/>
    <mergeCell ref="K48:N48"/>
    <mergeCell ref="O48:R48"/>
    <mergeCell ref="S48:U48"/>
    <mergeCell ref="AL49:AN49"/>
    <mergeCell ref="AO49:AQ49"/>
    <mergeCell ref="AR49:AT49"/>
    <mergeCell ref="AU49:AW49"/>
    <mergeCell ref="AX49:AZ49"/>
    <mergeCell ref="BA49:BC49"/>
    <mergeCell ref="V49:X49"/>
    <mergeCell ref="Z49:AB49"/>
    <mergeCell ref="AC49:AE49"/>
    <mergeCell ref="AF49:AH49"/>
    <mergeCell ref="AI49:AK49"/>
    <mergeCell ref="B49:D49"/>
    <mergeCell ref="E49:G49"/>
    <mergeCell ref="H49:J49"/>
    <mergeCell ref="K49:N49"/>
    <mergeCell ref="O49:R49"/>
    <mergeCell ref="S49:U49"/>
    <mergeCell ref="AL50:AN50"/>
    <mergeCell ref="AO50:AQ50"/>
    <mergeCell ref="AR50:AT50"/>
    <mergeCell ref="AU50:AW50"/>
    <mergeCell ref="AX50:AZ50"/>
    <mergeCell ref="BA50:BC50"/>
    <mergeCell ref="V50:X50"/>
    <mergeCell ref="Z50:AB50"/>
    <mergeCell ref="AC50:AE50"/>
    <mergeCell ref="AF50:AH50"/>
    <mergeCell ref="AI50:AK50"/>
    <mergeCell ref="B50:D50"/>
    <mergeCell ref="E50:G50"/>
    <mergeCell ref="H50:J50"/>
    <mergeCell ref="K50:N50"/>
    <mergeCell ref="O50:R50"/>
    <mergeCell ref="S50:U50"/>
    <mergeCell ref="AL51:AN51"/>
    <mergeCell ref="AO51:AQ51"/>
    <mergeCell ref="AR51:AT51"/>
    <mergeCell ref="AU51:AW51"/>
    <mergeCell ref="AX51:AZ51"/>
    <mergeCell ref="BA51:BC51"/>
    <mergeCell ref="V51:X51"/>
    <mergeCell ref="Z51:AB51"/>
    <mergeCell ref="AC51:AE51"/>
    <mergeCell ref="AF51:AH51"/>
    <mergeCell ref="AI51:AK51"/>
    <mergeCell ref="B51:D51"/>
    <mergeCell ref="E51:G51"/>
    <mergeCell ref="H51:J51"/>
    <mergeCell ref="K51:N51"/>
    <mergeCell ref="O51:R51"/>
    <mergeCell ref="S51:U51"/>
    <mergeCell ref="AL52:AN52"/>
    <mergeCell ref="AO52:AQ52"/>
    <mergeCell ref="AR52:AT52"/>
    <mergeCell ref="AU52:AW52"/>
    <mergeCell ref="AX52:AZ52"/>
    <mergeCell ref="BA52:BC52"/>
    <mergeCell ref="V52:X52"/>
    <mergeCell ref="Z52:AB52"/>
    <mergeCell ref="AC52:AE52"/>
    <mergeCell ref="AF52:AH52"/>
    <mergeCell ref="AI52:AK52"/>
    <mergeCell ref="B52:D52"/>
    <mergeCell ref="E52:G52"/>
    <mergeCell ref="H52:J52"/>
    <mergeCell ref="K52:N52"/>
    <mergeCell ref="O52:R52"/>
    <mergeCell ref="S52:U52"/>
    <mergeCell ref="AL53:AN53"/>
    <mergeCell ref="AO53:AQ53"/>
    <mergeCell ref="AR53:AT53"/>
    <mergeCell ref="AU53:AW53"/>
    <mergeCell ref="AX53:AZ53"/>
    <mergeCell ref="BA53:BC53"/>
    <mergeCell ref="V53:X53"/>
    <mergeCell ref="Z53:AB53"/>
    <mergeCell ref="AC53:AE53"/>
    <mergeCell ref="AF53:AH53"/>
    <mergeCell ref="AI53:AK53"/>
    <mergeCell ref="B53:D53"/>
    <mergeCell ref="E53:G53"/>
    <mergeCell ref="H53:J53"/>
    <mergeCell ref="K53:N53"/>
    <mergeCell ref="O53:R53"/>
    <mergeCell ref="S53:U53"/>
    <mergeCell ref="AL54:AN54"/>
    <mergeCell ref="AO54:AQ54"/>
    <mergeCell ref="AR54:AT54"/>
    <mergeCell ref="AU54:AW54"/>
    <mergeCell ref="AX54:AZ54"/>
    <mergeCell ref="BA54:BC54"/>
    <mergeCell ref="V54:X54"/>
    <mergeCell ref="Z54:AB54"/>
    <mergeCell ref="AC54:AE54"/>
    <mergeCell ref="AF54:AH54"/>
    <mergeCell ref="AI54:AK54"/>
    <mergeCell ref="B54:D54"/>
    <mergeCell ref="E54:G54"/>
    <mergeCell ref="H54:J54"/>
    <mergeCell ref="K54:N54"/>
    <mergeCell ref="O54:R54"/>
    <mergeCell ref="S54:U54"/>
    <mergeCell ref="AL55:AN55"/>
    <mergeCell ref="AO55:AQ55"/>
    <mergeCell ref="AR55:AT55"/>
    <mergeCell ref="AU55:AW55"/>
    <mergeCell ref="AX55:AZ55"/>
    <mergeCell ref="BA55:BC55"/>
    <mergeCell ref="V55:X55"/>
    <mergeCell ref="Z55:AB55"/>
    <mergeCell ref="AC55:AE55"/>
    <mergeCell ref="AF55:AH55"/>
    <mergeCell ref="AI55:AK55"/>
    <mergeCell ref="B55:D55"/>
    <mergeCell ref="E55:G55"/>
    <mergeCell ref="H55:J55"/>
    <mergeCell ref="K55:N55"/>
    <mergeCell ref="O55:R55"/>
    <mergeCell ref="S55:U55"/>
    <mergeCell ref="AL56:AN56"/>
    <mergeCell ref="AO56:AQ56"/>
    <mergeCell ref="AR56:AT56"/>
    <mergeCell ref="AU56:AW56"/>
    <mergeCell ref="AX56:AZ56"/>
    <mergeCell ref="BA56:BC56"/>
    <mergeCell ref="V56:X56"/>
    <mergeCell ref="Z56:AB56"/>
    <mergeCell ref="AC56:AE56"/>
    <mergeCell ref="AF56:AH56"/>
    <mergeCell ref="AI56:AK56"/>
    <mergeCell ref="B56:D56"/>
    <mergeCell ref="E56:G56"/>
    <mergeCell ref="H56:J56"/>
    <mergeCell ref="K56:N56"/>
    <mergeCell ref="O56:R56"/>
    <mergeCell ref="S56:U56"/>
    <mergeCell ref="AL57:AN57"/>
    <mergeCell ref="AO57:AQ57"/>
    <mergeCell ref="AR57:AT57"/>
    <mergeCell ref="AU57:AW57"/>
    <mergeCell ref="AX57:AZ57"/>
    <mergeCell ref="BA57:BC57"/>
    <mergeCell ref="V57:X57"/>
    <mergeCell ref="Z57:AB57"/>
    <mergeCell ref="AC57:AE57"/>
    <mergeCell ref="AF57:AH57"/>
    <mergeCell ref="AI57:AK57"/>
    <mergeCell ref="B57:D57"/>
    <mergeCell ref="E57:G57"/>
    <mergeCell ref="H57:J57"/>
    <mergeCell ref="K57:N57"/>
    <mergeCell ref="O57:R57"/>
    <mergeCell ref="S57:U57"/>
    <mergeCell ref="AL58:AN58"/>
    <mergeCell ref="AO58:AQ58"/>
    <mergeCell ref="AR58:AT58"/>
    <mergeCell ref="AU58:AW58"/>
    <mergeCell ref="AX58:AZ58"/>
    <mergeCell ref="BA58:BC58"/>
    <mergeCell ref="V58:X58"/>
    <mergeCell ref="Z58:AB58"/>
    <mergeCell ref="AC58:AE58"/>
    <mergeCell ref="AF58:AH58"/>
    <mergeCell ref="AI58:AK58"/>
    <mergeCell ref="B58:D58"/>
    <mergeCell ref="E58:G58"/>
    <mergeCell ref="H58:J58"/>
    <mergeCell ref="K58:N58"/>
    <mergeCell ref="O58:R58"/>
    <mergeCell ref="S58:U58"/>
    <mergeCell ref="AL59:AN59"/>
    <mergeCell ref="AO59:AQ59"/>
    <mergeCell ref="AR59:AT59"/>
    <mergeCell ref="AU59:AW59"/>
    <mergeCell ref="AX59:AZ59"/>
    <mergeCell ref="BA59:BC59"/>
    <mergeCell ref="V59:X59"/>
    <mergeCell ref="Z59:AB59"/>
    <mergeCell ref="AC59:AE59"/>
    <mergeCell ref="AF59:AH59"/>
    <mergeCell ref="AI59:AK59"/>
    <mergeCell ref="B59:D59"/>
    <mergeCell ref="E59:G59"/>
    <mergeCell ref="H59:J59"/>
    <mergeCell ref="K59:N59"/>
    <mergeCell ref="O59:R59"/>
    <mergeCell ref="S59:U59"/>
    <mergeCell ref="AL60:AN60"/>
    <mergeCell ref="AO60:AQ60"/>
    <mergeCell ref="AR60:AT60"/>
    <mergeCell ref="AU60:AW60"/>
    <mergeCell ref="AX60:AZ60"/>
    <mergeCell ref="BA60:BC60"/>
    <mergeCell ref="V60:X60"/>
    <mergeCell ref="Z60:AB60"/>
    <mergeCell ref="AC60:AE60"/>
    <mergeCell ref="AF60:AH60"/>
    <mergeCell ref="AI60:AK60"/>
    <mergeCell ref="B60:D60"/>
    <mergeCell ref="E60:G60"/>
    <mergeCell ref="H60:J60"/>
    <mergeCell ref="K60:N60"/>
    <mergeCell ref="O60:R60"/>
    <mergeCell ref="S60:U60"/>
    <mergeCell ref="AL61:AN61"/>
    <mergeCell ref="AO61:AQ61"/>
    <mergeCell ref="AR61:AT61"/>
    <mergeCell ref="AU61:AW61"/>
    <mergeCell ref="AX61:AZ61"/>
    <mergeCell ref="BA61:BC61"/>
    <mergeCell ref="V61:X61"/>
    <mergeCell ref="Z61:AB61"/>
    <mergeCell ref="AC61:AE61"/>
    <mergeCell ref="AF61:AH61"/>
    <mergeCell ref="AI61:AK61"/>
    <mergeCell ref="B61:D61"/>
    <mergeCell ref="E61:G61"/>
    <mergeCell ref="H61:J61"/>
    <mergeCell ref="K61:N61"/>
    <mergeCell ref="O61:R61"/>
    <mergeCell ref="S61:U61"/>
    <mergeCell ref="AL62:AN62"/>
    <mergeCell ref="AO62:AQ62"/>
    <mergeCell ref="AR62:AT62"/>
    <mergeCell ref="AU62:AW62"/>
    <mergeCell ref="AX62:AZ62"/>
    <mergeCell ref="BA62:BC62"/>
    <mergeCell ref="V62:X62"/>
    <mergeCell ref="Z62:AB62"/>
    <mergeCell ref="AC62:AE62"/>
    <mergeCell ref="AF62:AH62"/>
    <mergeCell ref="AI62:AK62"/>
    <mergeCell ref="B62:D62"/>
    <mergeCell ref="E62:G62"/>
    <mergeCell ref="H62:J62"/>
    <mergeCell ref="K62:N62"/>
    <mergeCell ref="O62:R62"/>
    <mergeCell ref="S62:U62"/>
    <mergeCell ref="AL63:AN63"/>
    <mergeCell ref="AO63:AQ63"/>
    <mergeCell ref="AR63:AT63"/>
    <mergeCell ref="AU63:AW63"/>
    <mergeCell ref="AX63:AZ63"/>
    <mergeCell ref="BA63:BC63"/>
    <mergeCell ref="V63:X63"/>
    <mergeCell ref="Z63:AB63"/>
    <mergeCell ref="AC63:AE63"/>
    <mergeCell ref="AF63:AH63"/>
    <mergeCell ref="AI63:AK63"/>
    <mergeCell ref="B63:D63"/>
    <mergeCell ref="E63:G63"/>
    <mergeCell ref="H63:J63"/>
    <mergeCell ref="K63:N63"/>
    <mergeCell ref="O63:R63"/>
    <mergeCell ref="S63:U63"/>
    <mergeCell ref="AL64:AN64"/>
    <mergeCell ref="AO64:AQ64"/>
    <mergeCell ref="AR64:AT64"/>
    <mergeCell ref="AU64:AW64"/>
    <mergeCell ref="AX64:AZ64"/>
    <mergeCell ref="BA64:BC64"/>
    <mergeCell ref="V64:X64"/>
    <mergeCell ref="Z64:AB64"/>
    <mergeCell ref="AC64:AE64"/>
    <mergeCell ref="AF64:AH64"/>
    <mergeCell ref="AI64:AK64"/>
    <mergeCell ref="B64:D64"/>
    <mergeCell ref="E64:G64"/>
    <mergeCell ref="H64:J64"/>
    <mergeCell ref="K64:N64"/>
    <mergeCell ref="O64:R64"/>
    <mergeCell ref="S64:U64"/>
    <mergeCell ref="AL65:AN65"/>
    <mergeCell ref="AO65:AQ65"/>
    <mergeCell ref="AR65:AT65"/>
    <mergeCell ref="AU65:AW65"/>
    <mergeCell ref="AX65:AZ65"/>
    <mergeCell ref="BA65:BC65"/>
    <mergeCell ref="V65:X65"/>
    <mergeCell ref="Z65:AB65"/>
    <mergeCell ref="AC65:AE65"/>
    <mergeCell ref="AF65:AH65"/>
    <mergeCell ref="AI65:AK65"/>
    <mergeCell ref="B65:D65"/>
    <mergeCell ref="E65:G65"/>
    <mergeCell ref="H65:J65"/>
    <mergeCell ref="K65:N65"/>
    <mergeCell ref="O65:R65"/>
    <mergeCell ref="S65:U65"/>
    <mergeCell ref="AL66:AN66"/>
    <mergeCell ref="AO66:AQ66"/>
    <mergeCell ref="AR66:AT66"/>
    <mergeCell ref="AU66:AW66"/>
    <mergeCell ref="AX66:AZ66"/>
    <mergeCell ref="BA66:BC66"/>
    <mergeCell ref="V66:X66"/>
    <mergeCell ref="Z66:AB66"/>
    <mergeCell ref="AC66:AE66"/>
    <mergeCell ref="AF66:AH66"/>
    <mergeCell ref="AI66:AK66"/>
    <mergeCell ref="B66:D66"/>
    <mergeCell ref="E66:G66"/>
    <mergeCell ref="H66:J66"/>
    <mergeCell ref="K66:N66"/>
    <mergeCell ref="O66:R66"/>
    <mergeCell ref="S66:U66"/>
    <mergeCell ref="AL67:AN67"/>
    <mergeCell ref="AO67:AQ67"/>
    <mergeCell ref="AR67:AT67"/>
    <mergeCell ref="AU67:AW67"/>
    <mergeCell ref="AX67:AZ67"/>
    <mergeCell ref="BA67:BC67"/>
    <mergeCell ref="V67:X67"/>
    <mergeCell ref="Z67:AB67"/>
    <mergeCell ref="AC67:AE67"/>
    <mergeCell ref="AF67:AH67"/>
    <mergeCell ref="AI67:AK67"/>
    <mergeCell ref="B67:D67"/>
    <mergeCell ref="E67:G67"/>
    <mergeCell ref="H67:J67"/>
    <mergeCell ref="K67:N67"/>
    <mergeCell ref="O67:R67"/>
    <mergeCell ref="S67:U67"/>
    <mergeCell ref="AL68:AN68"/>
    <mergeCell ref="AO68:AQ68"/>
    <mergeCell ref="AR68:AT68"/>
    <mergeCell ref="AU68:AW68"/>
    <mergeCell ref="AX68:AZ68"/>
    <mergeCell ref="BA68:BC68"/>
    <mergeCell ref="V68:X68"/>
    <mergeCell ref="Z68:AB68"/>
    <mergeCell ref="AC68:AE68"/>
    <mergeCell ref="AF68:AH68"/>
    <mergeCell ref="AI68:AK68"/>
    <mergeCell ref="B68:D68"/>
    <mergeCell ref="E68:G68"/>
    <mergeCell ref="H68:J68"/>
    <mergeCell ref="K68:N68"/>
    <mergeCell ref="O68:R68"/>
    <mergeCell ref="S68:U68"/>
    <mergeCell ref="AL69:AN69"/>
    <mergeCell ref="AO69:AQ69"/>
    <mergeCell ref="AR69:AT69"/>
    <mergeCell ref="AU69:AW69"/>
    <mergeCell ref="AX69:AZ69"/>
    <mergeCell ref="BA69:BC69"/>
    <mergeCell ref="V69:X69"/>
    <mergeCell ref="Z69:AB69"/>
    <mergeCell ref="AC69:AE69"/>
    <mergeCell ref="AF69:AH69"/>
    <mergeCell ref="AI69:AK69"/>
    <mergeCell ref="B69:D69"/>
    <mergeCell ref="E69:G69"/>
    <mergeCell ref="H69:J69"/>
    <mergeCell ref="K69:N69"/>
    <mergeCell ref="O69:R69"/>
    <mergeCell ref="S69:U69"/>
    <mergeCell ref="AL70:AN70"/>
    <mergeCell ref="AO70:AQ70"/>
    <mergeCell ref="AR70:AT70"/>
    <mergeCell ref="AU70:AW70"/>
    <mergeCell ref="AX70:AZ70"/>
    <mergeCell ref="BA70:BC70"/>
    <mergeCell ref="V70:X70"/>
    <mergeCell ref="Z70:AB70"/>
    <mergeCell ref="AC70:AE70"/>
    <mergeCell ref="AF70:AH70"/>
    <mergeCell ref="AI70:AK70"/>
    <mergeCell ref="B70:D70"/>
    <mergeCell ref="E70:G70"/>
    <mergeCell ref="H70:J70"/>
    <mergeCell ref="K70:N70"/>
    <mergeCell ref="O70:R70"/>
    <mergeCell ref="S70:U70"/>
    <mergeCell ref="AL71:AN71"/>
    <mergeCell ref="AO71:AQ71"/>
    <mergeCell ref="AR71:AT71"/>
    <mergeCell ref="AU71:AW71"/>
    <mergeCell ref="AX71:AZ71"/>
    <mergeCell ref="BA71:BC71"/>
    <mergeCell ref="V71:X71"/>
    <mergeCell ref="Z71:AB71"/>
    <mergeCell ref="AC71:AE71"/>
    <mergeCell ref="AF71:AH71"/>
    <mergeCell ref="AI71:AK71"/>
    <mergeCell ref="B71:D71"/>
    <mergeCell ref="E71:G71"/>
    <mergeCell ref="H71:J71"/>
    <mergeCell ref="K71:N71"/>
    <mergeCell ref="O71:R71"/>
    <mergeCell ref="S71:U71"/>
    <mergeCell ref="AL72:AN72"/>
    <mergeCell ref="AO72:AQ72"/>
    <mergeCell ref="AR72:AT72"/>
    <mergeCell ref="AU72:AW72"/>
    <mergeCell ref="AX72:AZ72"/>
    <mergeCell ref="BA72:BC72"/>
    <mergeCell ref="V72:X72"/>
    <mergeCell ref="Z72:AB72"/>
    <mergeCell ref="AC72:AE72"/>
    <mergeCell ref="AF72:AH72"/>
    <mergeCell ref="AI72:AK72"/>
    <mergeCell ref="B72:D72"/>
    <mergeCell ref="E72:G72"/>
    <mergeCell ref="H72:J72"/>
    <mergeCell ref="K72:N72"/>
    <mergeCell ref="O72:R72"/>
    <mergeCell ref="S72:U72"/>
    <mergeCell ref="AL73:AN73"/>
    <mergeCell ref="AO73:AQ73"/>
    <mergeCell ref="AR73:AT73"/>
    <mergeCell ref="AU73:AW73"/>
    <mergeCell ref="AX73:AZ73"/>
    <mergeCell ref="BA73:BC73"/>
    <mergeCell ref="V73:X73"/>
    <mergeCell ref="Z73:AB73"/>
    <mergeCell ref="AC73:AE73"/>
    <mergeCell ref="AF73:AH73"/>
    <mergeCell ref="AI73:AK73"/>
    <mergeCell ref="B73:D73"/>
    <mergeCell ref="E73:G73"/>
    <mergeCell ref="H73:J73"/>
    <mergeCell ref="K73:N73"/>
    <mergeCell ref="O73:R73"/>
    <mergeCell ref="S73:U73"/>
    <mergeCell ref="AL74:AN74"/>
    <mergeCell ref="AO74:AQ74"/>
    <mergeCell ref="AR74:AT74"/>
    <mergeCell ref="AU74:AW74"/>
    <mergeCell ref="AX74:AZ74"/>
    <mergeCell ref="BA74:BC74"/>
    <mergeCell ref="V74:X74"/>
    <mergeCell ref="Z74:AB74"/>
    <mergeCell ref="AC74:AE74"/>
    <mergeCell ref="AF74:AH74"/>
    <mergeCell ref="AI74:AK74"/>
    <mergeCell ref="B74:D74"/>
    <mergeCell ref="E74:G74"/>
    <mergeCell ref="H74:J74"/>
    <mergeCell ref="K74:N74"/>
    <mergeCell ref="O74:R74"/>
    <mergeCell ref="S74:U74"/>
    <mergeCell ref="AL75:AN75"/>
    <mergeCell ref="AO75:AQ75"/>
    <mergeCell ref="AR75:AT75"/>
    <mergeCell ref="AU75:AW75"/>
    <mergeCell ref="AX75:AZ75"/>
    <mergeCell ref="BA75:BC75"/>
    <mergeCell ref="V75:X75"/>
    <mergeCell ref="Z75:AB75"/>
    <mergeCell ref="AC75:AE75"/>
    <mergeCell ref="AF75:AH75"/>
    <mergeCell ref="AI75:AK75"/>
    <mergeCell ref="B75:D75"/>
    <mergeCell ref="E75:G75"/>
    <mergeCell ref="H75:J75"/>
    <mergeCell ref="K75:N75"/>
    <mergeCell ref="O75:R75"/>
    <mergeCell ref="S75:U75"/>
    <mergeCell ref="AL76:AN76"/>
    <mergeCell ref="AO76:AQ76"/>
    <mergeCell ref="AR76:AT76"/>
    <mergeCell ref="AU76:AW76"/>
    <mergeCell ref="AX76:AZ76"/>
    <mergeCell ref="BA76:BC76"/>
    <mergeCell ref="V76:X76"/>
    <mergeCell ref="Z76:AB76"/>
    <mergeCell ref="AC76:AE76"/>
    <mergeCell ref="AF76:AH76"/>
    <mergeCell ref="AI76:AK76"/>
    <mergeCell ref="B76:D76"/>
    <mergeCell ref="E76:G76"/>
    <mergeCell ref="H76:J76"/>
    <mergeCell ref="K76:N76"/>
    <mergeCell ref="O76:R76"/>
    <mergeCell ref="S76:U76"/>
    <mergeCell ref="AL77:AN77"/>
    <mergeCell ref="AO77:AQ77"/>
    <mergeCell ref="AR77:AT77"/>
    <mergeCell ref="AU77:AW77"/>
    <mergeCell ref="AX77:AZ77"/>
    <mergeCell ref="BA77:BC77"/>
    <mergeCell ref="V77:X77"/>
    <mergeCell ref="Z77:AB77"/>
    <mergeCell ref="AC77:AE77"/>
    <mergeCell ref="AF77:AH77"/>
    <mergeCell ref="AI77:AK77"/>
    <mergeCell ref="B77:D77"/>
    <mergeCell ref="E77:G77"/>
    <mergeCell ref="H77:J77"/>
    <mergeCell ref="K77:N77"/>
    <mergeCell ref="O77:R77"/>
    <mergeCell ref="S77:U77"/>
    <mergeCell ref="AL78:AN78"/>
    <mergeCell ref="AO78:AQ78"/>
    <mergeCell ref="AR78:AT78"/>
    <mergeCell ref="AU78:AW78"/>
    <mergeCell ref="AX78:AZ78"/>
    <mergeCell ref="BA78:BC78"/>
    <mergeCell ref="V78:X78"/>
    <mergeCell ref="Z78:AB78"/>
    <mergeCell ref="AC78:AE78"/>
    <mergeCell ref="AF78:AH78"/>
    <mergeCell ref="AI78:AK78"/>
    <mergeCell ref="B78:D78"/>
    <mergeCell ref="E78:G78"/>
    <mergeCell ref="H78:J78"/>
    <mergeCell ref="K78:N78"/>
    <mergeCell ref="O78:R78"/>
    <mergeCell ref="S78:U78"/>
    <mergeCell ref="AL79:AN79"/>
    <mergeCell ref="AO79:AQ79"/>
    <mergeCell ref="AR79:AT79"/>
    <mergeCell ref="AU79:AW79"/>
    <mergeCell ref="AX79:AZ79"/>
    <mergeCell ref="BA79:BC79"/>
    <mergeCell ref="V79:X79"/>
    <mergeCell ref="Z79:AB79"/>
    <mergeCell ref="AC79:AE79"/>
    <mergeCell ref="AF79:AH79"/>
    <mergeCell ref="AI79:AK79"/>
    <mergeCell ref="B79:D79"/>
    <mergeCell ref="E79:G79"/>
    <mergeCell ref="H79:J79"/>
    <mergeCell ref="K79:N79"/>
    <mergeCell ref="O79:R79"/>
    <mergeCell ref="S79:U79"/>
    <mergeCell ref="AL80:AN80"/>
    <mergeCell ref="AO80:AQ80"/>
    <mergeCell ref="AR80:AT80"/>
    <mergeCell ref="AU80:AW80"/>
    <mergeCell ref="AX80:AZ80"/>
    <mergeCell ref="BA80:BC80"/>
    <mergeCell ref="V80:X80"/>
    <mergeCell ref="Z80:AB80"/>
    <mergeCell ref="AC80:AE80"/>
    <mergeCell ref="AF80:AH80"/>
    <mergeCell ref="AI80:AK80"/>
    <mergeCell ref="B80:D80"/>
    <mergeCell ref="E80:G80"/>
    <mergeCell ref="H80:J80"/>
    <mergeCell ref="K80:N80"/>
    <mergeCell ref="O80:R80"/>
    <mergeCell ref="S80:U80"/>
    <mergeCell ref="AL81:AN81"/>
    <mergeCell ref="AO81:AQ81"/>
    <mergeCell ref="AR81:AT81"/>
    <mergeCell ref="AU81:AW81"/>
    <mergeCell ref="AX81:AZ81"/>
    <mergeCell ref="BA81:BC81"/>
    <mergeCell ref="V81:X81"/>
    <mergeCell ref="Z81:AB81"/>
    <mergeCell ref="AC81:AE81"/>
    <mergeCell ref="AF81:AH81"/>
    <mergeCell ref="AI81:AK81"/>
    <mergeCell ref="B81:D81"/>
    <mergeCell ref="E81:G81"/>
    <mergeCell ref="H81:J81"/>
    <mergeCell ref="K81:N81"/>
    <mergeCell ref="O81:R81"/>
    <mergeCell ref="S81:U81"/>
    <mergeCell ref="AL82:AN82"/>
    <mergeCell ref="AO82:AQ82"/>
    <mergeCell ref="AR82:AT82"/>
    <mergeCell ref="AU82:AW82"/>
    <mergeCell ref="AX82:AZ82"/>
    <mergeCell ref="BA82:BC82"/>
    <mergeCell ref="V82:X82"/>
    <mergeCell ref="Z82:AB82"/>
    <mergeCell ref="AC82:AE82"/>
    <mergeCell ref="AF82:AH82"/>
    <mergeCell ref="AI82:AK82"/>
    <mergeCell ref="B82:D82"/>
    <mergeCell ref="E82:G82"/>
    <mergeCell ref="H82:J82"/>
    <mergeCell ref="K82:N82"/>
    <mergeCell ref="O82:R82"/>
    <mergeCell ref="S82:U82"/>
    <mergeCell ref="AL83:AN83"/>
    <mergeCell ref="AO83:AQ83"/>
    <mergeCell ref="AR83:AT83"/>
    <mergeCell ref="AU83:AW83"/>
    <mergeCell ref="AX83:AZ83"/>
    <mergeCell ref="BA83:BC83"/>
    <mergeCell ref="V83:X83"/>
    <mergeCell ref="Z83:AB83"/>
    <mergeCell ref="AC83:AE83"/>
    <mergeCell ref="AF83:AH83"/>
    <mergeCell ref="AI83:AK83"/>
    <mergeCell ref="B83:D83"/>
    <mergeCell ref="E83:G83"/>
    <mergeCell ref="H83:J83"/>
    <mergeCell ref="K83:N83"/>
    <mergeCell ref="O83:R83"/>
    <mergeCell ref="S83:U83"/>
    <mergeCell ref="AL84:AN84"/>
    <mergeCell ref="AO84:AQ84"/>
    <mergeCell ref="AR84:AT84"/>
    <mergeCell ref="AU84:AW84"/>
    <mergeCell ref="AX84:AZ84"/>
    <mergeCell ref="BA84:BC84"/>
    <mergeCell ref="V84:X84"/>
    <mergeCell ref="Z84:AB84"/>
    <mergeCell ref="AC84:AE84"/>
    <mergeCell ref="AF84:AH84"/>
    <mergeCell ref="AI84:AK84"/>
    <mergeCell ref="B84:D84"/>
    <mergeCell ref="E84:G84"/>
    <mergeCell ref="H84:J84"/>
    <mergeCell ref="K84:N84"/>
    <mergeCell ref="O84:R84"/>
    <mergeCell ref="S84:U84"/>
    <mergeCell ref="AL85:AN85"/>
    <mergeCell ref="AO85:AQ85"/>
    <mergeCell ref="AR85:AT85"/>
    <mergeCell ref="AU85:AW85"/>
    <mergeCell ref="AX85:AZ85"/>
    <mergeCell ref="BA85:BC85"/>
    <mergeCell ref="V85:X85"/>
    <mergeCell ref="Z85:AB85"/>
    <mergeCell ref="AC85:AE85"/>
    <mergeCell ref="AF85:AH85"/>
    <mergeCell ref="AI85:AK85"/>
    <mergeCell ref="B85:D85"/>
    <mergeCell ref="E85:G85"/>
    <mergeCell ref="H85:J85"/>
    <mergeCell ref="K85:N85"/>
    <mergeCell ref="O85:R85"/>
    <mergeCell ref="S85:U85"/>
    <mergeCell ref="AL86:AN86"/>
    <mergeCell ref="AO86:AQ86"/>
    <mergeCell ref="AR86:AT86"/>
    <mergeCell ref="AU86:AW86"/>
    <mergeCell ref="AX86:AZ86"/>
    <mergeCell ref="BA86:BC86"/>
    <mergeCell ref="V86:X86"/>
    <mergeCell ref="Z86:AB86"/>
    <mergeCell ref="AC86:AE86"/>
    <mergeCell ref="AF86:AH86"/>
    <mergeCell ref="AI86:AK86"/>
    <mergeCell ref="B86:D86"/>
    <mergeCell ref="E86:G86"/>
    <mergeCell ref="H86:J86"/>
    <mergeCell ref="K86:N86"/>
    <mergeCell ref="O86:R86"/>
    <mergeCell ref="S86:U86"/>
    <mergeCell ref="AL87:AN87"/>
    <mergeCell ref="AO87:AQ87"/>
    <mergeCell ref="AR87:AT87"/>
    <mergeCell ref="AU87:AW87"/>
    <mergeCell ref="AX87:AZ87"/>
    <mergeCell ref="BA87:BC87"/>
    <mergeCell ref="V87:X87"/>
    <mergeCell ref="Z87:AB87"/>
    <mergeCell ref="AC87:AE87"/>
    <mergeCell ref="AF87:AH87"/>
    <mergeCell ref="AI87:AK87"/>
    <mergeCell ref="B87:D87"/>
    <mergeCell ref="E87:G87"/>
    <mergeCell ref="H87:J87"/>
    <mergeCell ref="K87:N87"/>
    <mergeCell ref="O87:R87"/>
    <mergeCell ref="S87:U87"/>
    <mergeCell ref="AL88:AN88"/>
    <mergeCell ref="AO88:AQ88"/>
    <mergeCell ref="AR88:AT88"/>
    <mergeCell ref="AU88:AW88"/>
    <mergeCell ref="AX88:AZ88"/>
    <mergeCell ref="BA88:BC88"/>
    <mergeCell ref="V88:X88"/>
    <mergeCell ref="Z88:AB88"/>
    <mergeCell ref="AC88:AE88"/>
    <mergeCell ref="AF88:AH88"/>
    <mergeCell ref="AI88:AK88"/>
    <mergeCell ref="B88:D88"/>
    <mergeCell ref="E88:G88"/>
    <mergeCell ref="H88:J88"/>
    <mergeCell ref="K88:N88"/>
    <mergeCell ref="O88:R88"/>
    <mergeCell ref="S88:U88"/>
    <mergeCell ref="AL89:AN89"/>
    <mergeCell ref="AO89:AQ89"/>
    <mergeCell ref="AR89:AT89"/>
    <mergeCell ref="AU89:AW89"/>
    <mergeCell ref="AX89:AZ89"/>
    <mergeCell ref="BA89:BC89"/>
    <mergeCell ref="V89:X89"/>
    <mergeCell ref="Z89:AB89"/>
    <mergeCell ref="AC89:AE89"/>
    <mergeCell ref="AF89:AH89"/>
    <mergeCell ref="AI89:AK89"/>
    <mergeCell ref="B89:D89"/>
    <mergeCell ref="E89:G89"/>
    <mergeCell ref="H89:J89"/>
    <mergeCell ref="K89:N89"/>
    <mergeCell ref="O89:R89"/>
    <mergeCell ref="S89:U89"/>
    <mergeCell ref="AL90:AN90"/>
    <mergeCell ref="AO90:AQ90"/>
    <mergeCell ref="AR90:AT90"/>
    <mergeCell ref="AU90:AW90"/>
    <mergeCell ref="AX90:AZ90"/>
    <mergeCell ref="BA90:BC90"/>
    <mergeCell ref="V90:X90"/>
    <mergeCell ref="Z90:AB90"/>
    <mergeCell ref="AC90:AE90"/>
    <mergeCell ref="AF90:AH90"/>
    <mergeCell ref="AI90:AK90"/>
    <mergeCell ref="B90:D90"/>
    <mergeCell ref="E90:G90"/>
    <mergeCell ref="H90:J90"/>
    <mergeCell ref="K90:N90"/>
    <mergeCell ref="O90:R90"/>
    <mergeCell ref="S90:U90"/>
    <mergeCell ref="AL91:AN91"/>
    <mergeCell ref="AO91:AQ91"/>
    <mergeCell ref="AR91:AT91"/>
    <mergeCell ref="AU91:AW91"/>
    <mergeCell ref="AX91:AZ91"/>
    <mergeCell ref="BA91:BC91"/>
    <mergeCell ref="V91:X91"/>
    <mergeCell ref="Z91:AB91"/>
    <mergeCell ref="AC91:AE91"/>
    <mergeCell ref="AF91:AH91"/>
    <mergeCell ref="AI91:AK91"/>
    <mergeCell ref="B91:D91"/>
    <mergeCell ref="E91:G91"/>
    <mergeCell ref="H91:J91"/>
    <mergeCell ref="K91:N91"/>
    <mergeCell ref="O91:R91"/>
    <mergeCell ref="S91:U91"/>
    <mergeCell ref="AL92:AN92"/>
    <mergeCell ref="AO92:AQ92"/>
    <mergeCell ref="AR92:AT92"/>
    <mergeCell ref="AU92:AW92"/>
    <mergeCell ref="AX92:AZ92"/>
    <mergeCell ref="BA92:BC92"/>
    <mergeCell ref="V92:X92"/>
    <mergeCell ref="Z92:AB92"/>
    <mergeCell ref="AC92:AE92"/>
    <mergeCell ref="AF92:AH92"/>
    <mergeCell ref="AI92:AK92"/>
    <mergeCell ref="B92:D92"/>
    <mergeCell ref="E92:G92"/>
    <mergeCell ref="H92:J92"/>
    <mergeCell ref="K92:N92"/>
    <mergeCell ref="O92:R92"/>
    <mergeCell ref="S92:U92"/>
    <mergeCell ref="AL93:AN93"/>
    <mergeCell ref="AO93:AQ93"/>
    <mergeCell ref="AR93:AT93"/>
    <mergeCell ref="AU93:AW93"/>
    <mergeCell ref="AX93:AZ93"/>
    <mergeCell ref="BA93:BC93"/>
    <mergeCell ref="V93:X93"/>
    <mergeCell ref="Z93:AB93"/>
    <mergeCell ref="AC93:AE93"/>
    <mergeCell ref="AF93:AH93"/>
    <mergeCell ref="AI93:AK93"/>
    <mergeCell ref="B93:D93"/>
    <mergeCell ref="E93:G93"/>
    <mergeCell ref="H93:J93"/>
    <mergeCell ref="K93:N93"/>
    <mergeCell ref="O93:R93"/>
    <mergeCell ref="S93:U93"/>
    <mergeCell ref="AL94:AN94"/>
    <mergeCell ref="AO94:AQ94"/>
    <mergeCell ref="AR94:AT94"/>
    <mergeCell ref="AU94:AW94"/>
    <mergeCell ref="AX94:AZ94"/>
    <mergeCell ref="BA94:BC94"/>
    <mergeCell ref="V94:X94"/>
    <mergeCell ref="Z94:AB94"/>
    <mergeCell ref="AC94:AE94"/>
    <mergeCell ref="AF94:AH94"/>
    <mergeCell ref="AI94:AK94"/>
    <mergeCell ref="B94:D94"/>
    <mergeCell ref="E94:G94"/>
    <mergeCell ref="H94:J94"/>
    <mergeCell ref="K94:N94"/>
    <mergeCell ref="O94:R94"/>
    <mergeCell ref="S94:U94"/>
    <mergeCell ref="AL95:AN95"/>
    <mergeCell ref="AO95:AQ95"/>
    <mergeCell ref="AR95:AT95"/>
    <mergeCell ref="AU95:AW95"/>
    <mergeCell ref="AX95:AZ95"/>
    <mergeCell ref="BA95:BC95"/>
    <mergeCell ref="V95:X95"/>
    <mergeCell ref="Z95:AB95"/>
    <mergeCell ref="AC95:AE95"/>
    <mergeCell ref="AF95:AH95"/>
    <mergeCell ref="AI95:AK95"/>
    <mergeCell ref="B95:D95"/>
    <mergeCell ref="E95:G95"/>
    <mergeCell ref="H95:J95"/>
    <mergeCell ref="K95:N95"/>
    <mergeCell ref="O95:R95"/>
    <mergeCell ref="S95:U95"/>
    <mergeCell ref="AL96:AN96"/>
    <mergeCell ref="AO96:AQ96"/>
    <mergeCell ref="AR96:AT96"/>
    <mergeCell ref="AU96:AW96"/>
    <mergeCell ref="AX96:AZ96"/>
    <mergeCell ref="BA96:BC96"/>
    <mergeCell ref="V96:X96"/>
    <mergeCell ref="Z96:AB96"/>
    <mergeCell ref="AC96:AE96"/>
    <mergeCell ref="AF96:AH96"/>
    <mergeCell ref="AI96:AK96"/>
    <mergeCell ref="B96:D96"/>
    <mergeCell ref="E96:G96"/>
    <mergeCell ref="H96:J96"/>
    <mergeCell ref="K96:N96"/>
    <mergeCell ref="O96:R96"/>
    <mergeCell ref="S96:U96"/>
    <mergeCell ref="AL97:AN97"/>
    <mergeCell ref="AO97:AQ97"/>
    <mergeCell ref="AR97:AT97"/>
    <mergeCell ref="AU97:AW97"/>
    <mergeCell ref="AX97:AZ97"/>
    <mergeCell ref="BA97:BC97"/>
    <mergeCell ref="V97:X97"/>
    <mergeCell ref="Z97:AB97"/>
    <mergeCell ref="AC97:AE97"/>
    <mergeCell ref="AF97:AH97"/>
    <mergeCell ref="AI97:AK97"/>
    <mergeCell ref="B97:D97"/>
    <mergeCell ref="E97:G97"/>
    <mergeCell ref="H97:J97"/>
    <mergeCell ref="K97:N97"/>
    <mergeCell ref="O97:R97"/>
    <mergeCell ref="S97:U97"/>
    <mergeCell ref="AL98:AN98"/>
    <mergeCell ref="AO98:AQ98"/>
    <mergeCell ref="AR98:AT98"/>
    <mergeCell ref="AU98:AW98"/>
    <mergeCell ref="AX98:AZ98"/>
    <mergeCell ref="BA98:BC98"/>
    <mergeCell ref="V98:X98"/>
    <mergeCell ref="Z98:AB98"/>
    <mergeCell ref="AC98:AE98"/>
    <mergeCell ref="AF98:AH98"/>
    <mergeCell ref="AI98:AK98"/>
    <mergeCell ref="B98:D98"/>
    <mergeCell ref="E98:G98"/>
    <mergeCell ref="H98:J98"/>
    <mergeCell ref="K98:N98"/>
    <mergeCell ref="O98:R98"/>
    <mergeCell ref="S98:U98"/>
    <mergeCell ref="AL99:AN99"/>
    <mergeCell ref="AO99:AQ99"/>
    <mergeCell ref="AR99:AT99"/>
    <mergeCell ref="AU99:AW99"/>
    <mergeCell ref="AX99:AZ99"/>
    <mergeCell ref="BA99:BC99"/>
    <mergeCell ref="V99:X99"/>
    <mergeCell ref="Z99:AB99"/>
    <mergeCell ref="AC99:AE99"/>
    <mergeCell ref="AF99:AH99"/>
    <mergeCell ref="AI99:AK99"/>
    <mergeCell ref="B99:D99"/>
    <mergeCell ref="E99:G99"/>
    <mergeCell ref="H99:J99"/>
    <mergeCell ref="K99:N99"/>
    <mergeCell ref="O99:R99"/>
    <mergeCell ref="S99:U99"/>
    <mergeCell ref="AL100:AN100"/>
    <mergeCell ref="AO100:AQ100"/>
    <mergeCell ref="AR100:AT100"/>
    <mergeCell ref="AU100:AW100"/>
    <mergeCell ref="AX100:AZ100"/>
    <mergeCell ref="BA100:BC100"/>
    <mergeCell ref="V100:X100"/>
    <mergeCell ref="Z100:AB100"/>
    <mergeCell ref="AC100:AE100"/>
    <mergeCell ref="AF100:AH100"/>
    <mergeCell ref="AI100:AK100"/>
    <mergeCell ref="B100:D100"/>
    <mergeCell ref="E100:G100"/>
    <mergeCell ref="H100:J100"/>
    <mergeCell ref="K100:N100"/>
    <mergeCell ref="O100:R100"/>
    <mergeCell ref="S100:U100"/>
    <mergeCell ref="AL101:AN101"/>
    <mergeCell ref="AO101:AQ101"/>
    <mergeCell ref="AR101:AT101"/>
    <mergeCell ref="AU101:AW101"/>
    <mergeCell ref="AX101:AZ101"/>
    <mergeCell ref="BA101:BC101"/>
    <mergeCell ref="V101:X101"/>
    <mergeCell ref="Z101:AB101"/>
    <mergeCell ref="AC101:AE101"/>
    <mergeCell ref="AF101:AH101"/>
    <mergeCell ref="AI101:AK101"/>
    <mergeCell ref="B101:D101"/>
    <mergeCell ref="E101:G101"/>
    <mergeCell ref="H101:J101"/>
    <mergeCell ref="K101:N101"/>
    <mergeCell ref="O101:R101"/>
    <mergeCell ref="S101:U101"/>
    <mergeCell ref="AL102:AN102"/>
    <mergeCell ref="AO102:AQ102"/>
    <mergeCell ref="AR102:AT102"/>
    <mergeCell ref="AU102:AW102"/>
    <mergeCell ref="AX102:AZ102"/>
    <mergeCell ref="BA102:BC102"/>
    <mergeCell ref="V102:X102"/>
    <mergeCell ref="Z102:AB102"/>
    <mergeCell ref="AC102:AE102"/>
    <mergeCell ref="AF102:AH102"/>
    <mergeCell ref="AI102:AK102"/>
    <mergeCell ref="B102:D102"/>
    <mergeCell ref="E102:G102"/>
    <mergeCell ref="H102:J102"/>
    <mergeCell ref="K102:N102"/>
    <mergeCell ref="O102:R102"/>
    <mergeCell ref="S102:U102"/>
    <mergeCell ref="AL103:AN103"/>
    <mergeCell ref="AO103:AQ103"/>
    <mergeCell ref="AR103:AT103"/>
    <mergeCell ref="AU103:AW103"/>
    <mergeCell ref="AX103:AZ103"/>
    <mergeCell ref="BA103:BC103"/>
    <mergeCell ref="V103:X103"/>
    <mergeCell ref="Z103:AB103"/>
    <mergeCell ref="AC103:AE103"/>
    <mergeCell ref="AF103:AH103"/>
    <mergeCell ref="AI103:AK103"/>
    <mergeCell ref="B103:D103"/>
    <mergeCell ref="E103:G103"/>
    <mergeCell ref="H103:J103"/>
    <mergeCell ref="K103:N103"/>
    <mergeCell ref="O103:R103"/>
    <mergeCell ref="S103:U103"/>
    <mergeCell ref="AL104:AN104"/>
    <mergeCell ref="AO104:AQ104"/>
    <mergeCell ref="AR104:AT104"/>
    <mergeCell ref="AU104:AW104"/>
    <mergeCell ref="AX104:AZ104"/>
    <mergeCell ref="BA104:BC104"/>
    <mergeCell ref="V104:X104"/>
    <mergeCell ref="Z104:AB104"/>
    <mergeCell ref="AC104:AE104"/>
    <mergeCell ref="AF104:AH104"/>
    <mergeCell ref="AI104:AK104"/>
    <mergeCell ref="B104:D104"/>
    <mergeCell ref="E104:G104"/>
    <mergeCell ref="H104:J104"/>
    <mergeCell ref="K104:N104"/>
    <mergeCell ref="O104:R104"/>
    <mergeCell ref="S104:U104"/>
    <mergeCell ref="AL105:AN105"/>
    <mergeCell ref="AO105:AQ105"/>
    <mergeCell ref="AR105:AT105"/>
    <mergeCell ref="AU105:AW105"/>
    <mergeCell ref="AX105:AZ105"/>
    <mergeCell ref="BA105:BC105"/>
    <mergeCell ref="V105:X105"/>
    <mergeCell ref="Z105:AB105"/>
    <mergeCell ref="AC105:AE105"/>
    <mergeCell ref="AF105:AH105"/>
    <mergeCell ref="AI105:AK105"/>
    <mergeCell ref="B105:D105"/>
    <mergeCell ref="E105:G105"/>
    <mergeCell ref="H105:J105"/>
    <mergeCell ref="K105:N105"/>
    <mergeCell ref="O105:R105"/>
    <mergeCell ref="S105:U105"/>
    <mergeCell ref="AL106:AN106"/>
    <mergeCell ref="AO106:AQ106"/>
    <mergeCell ref="AR106:AT106"/>
    <mergeCell ref="AU106:AW106"/>
    <mergeCell ref="AX106:AZ106"/>
    <mergeCell ref="BA106:BC106"/>
    <mergeCell ref="V106:X106"/>
    <mergeCell ref="Z106:AB106"/>
    <mergeCell ref="AC106:AE106"/>
    <mergeCell ref="AF106:AH106"/>
    <mergeCell ref="AI106:AK106"/>
    <mergeCell ref="B106:D106"/>
    <mergeCell ref="E106:G106"/>
    <mergeCell ref="H106:J106"/>
    <mergeCell ref="K106:N106"/>
    <mergeCell ref="O106:R106"/>
    <mergeCell ref="S106:U106"/>
    <mergeCell ref="AL107:AN107"/>
    <mergeCell ref="AO107:AQ107"/>
    <mergeCell ref="AR107:AT107"/>
    <mergeCell ref="AU107:AW107"/>
    <mergeCell ref="AX107:AZ107"/>
    <mergeCell ref="BA107:BC107"/>
    <mergeCell ref="V107:X107"/>
    <mergeCell ref="Z107:AB107"/>
    <mergeCell ref="AC107:AE107"/>
    <mergeCell ref="AF107:AH107"/>
    <mergeCell ref="AI107:AK107"/>
    <mergeCell ref="B107:D107"/>
    <mergeCell ref="E107:G107"/>
    <mergeCell ref="H107:J107"/>
    <mergeCell ref="K107:N107"/>
    <mergeCell ref="O107:R107"/>
    <mergeCell ref="S107:U107"/>
    <mergeCell ref="AL108:AN108"/>
    <mergeCell ref="AO108:AQ108"/>
    <mergeCell ref="AR108:AT108"/>
    <mergeCell ref="AU108:AW108"/>
    <mergeCell ref="AX108:AZ108"/>
    <mergeCell ref="BA108:BC108"/>
    <mergeCell ref="V108:X108"/>
    <mergeCell ref="Z108:AB108"/>
    <mergeCell ref="AC108:AE108"/>
    <mergeCell ref="AF108:AH108"/>
    <mergeCell ref="AI108:AK108"/>
    <mergeCell ref="B108:D108"/>
    <mergeCell ref="E108:G108"/>
    <mergeCell ref="H108:J108"/>
    <mergeCell ref="K108:N108"/>
    <mergeCell ref="O108:R108"/>
    <mergeCell ref="S108:U108"/>
    <mergeCell ref="AL109:AN109"/>
    <mergeCell ref="AO109:AQ109"/>
    <mergeCell ref="AR109:AT109"/>
    <mergeCell ref="AU109:AW109"/>
    <mergeCell ref="AX109:AZ109"/>
    <mergeCell ref="BA109:BC109"/>
    <mergeCell ref="V109:X109"/>
    <mergeCell ref="Z109:AB109"/>
    <mergeCell ref="AC109:AE109"/>
    <mergeCell ref="AF109:AH109"/>
    <mergeCell ref="AI109:AK109"/>
    <mergeCell ref="B109:D109"/>
    <mergeCell ref="E109:G109"/>
    <mergeCell ref="H109:J109"/>
    <mergeCell ref="K109:N109"/>
    <mergeCell ref="O109:R109"/>
    <mergeCell ref="S109:U109"/>
    <mergeCell ref="AL110:AN110"/>
    <mergeCell ref="AO110:AQ110"/>
    <mergeCell ref="AR110:AT110"/>
    <mergeCell ref="AU110:AW110"/>
    <mergeCell ref="AX110:AZ110"/>
    <mergeCell ref="BA110:BC110"/>
    <mergeCell ref="V110:X110"/>
    <mergeCell ref="Z110:AB110"/>
    <mergeCell ref="AC110:AE110"/>
    <mergeCell ref="AF110:AH110"/>
    <mergeCell ref="AI110:AK110"/>
    <mergeCell ref="B110:D110"/>
    <mergeCell ref="E110:G110"/>
    <mergeCell ref="H110:J110"/>
    <mergeCell ref="K110:N110"/>
    <mergeCell ref="O110:R110"/>
    <mergeCell ref="S110:U110"/>
    <mergeCell ref="AL111:AN111"/>
    <mergeCell ref="AO111:AQ111"/>
    <mergeCell ref="AR111:AT111"/>
    <mergeCell ref="AU111:AW111"/>
    <mergeCell ref="AX111:AZ111"/>
    <mergeCell ref="BA111:BC111"/>
    <mergeCell ref="V111:X111"/>
    <mergeCell ref="Z111:AB111"/>
    <mergeCell ref="AC111:AE111"/>
    <mergeCell ref="AF111:AH111"/>
    <mergeCell ref="AI111:AK111"/>
    <mergeCell ref="B111:D111"/>
    <mergeCell ref="E111:G111"/>
    <mergeCell ref="H111:J111"/>
    <mergeCell ref="K111:N111"/>
    <mergeCell ref="O111:R111"/>
    <mergeCell ref="S111:U111"/>
    <mergeCell ref="AL112:AN112"/>
    <mergeCell ref="AO112:AQ112"/>
    <mergeCell ref="AR112:AT112"/>
    <mergeCell ref="AU112:AW112"/>
    <mergeCell ref="AX112:AZ112"/>
    <mergeCell ref="BA112:BC112"/>
    <mergeCell ref="V112:X112"/>
    <mergeCell ref="Z112:AB112"/>
    <mergeCell ref="AC112:AE112"/>
    <mergeCell ref="AF112:AH112"/>
    <mergeCell ref="AI112:AK112"/>
    <mergeCell ref="B112:D112"/>
    <mergeCell ref="E112:G112"/>
    <mergeCell ref="H112:J112"/>
    <mergeCell ref="K112:N112"/>
    <mergeCell ref="O112:R112"/>
    <mergeCell ref="S112:U112"/>
    <mergeCell ref="AL113:AN113"/>
    <mergeCell ref="AO113:AQ113"/>
    <mergeCell ref="AR113:AT113"/>
    <mergeCell ref="AU113:AW113"/>
    <mergeCell ref="AX113:AZ113"/>
    <mergeCell ref="BA113:BC113"/>
    <mergeCell ref="V113:X113"/>
    <mergeCell ref="Z113:AB113"/>
    <mergeCell ref="AC113:AE113"/>
    <mergeCell ref="AF113:AH113"/>
    <mergeCell ref="AI113:AK113"/>
    <mergeCell ref="B113:D113"/>
    <mergeCell ref="E113:G113"/>
    <mergeCell ref="H113:J113"/>
    <mergeCell ref="K113:N113"/>
    <mergeCell ref="O113:R113"/>
    <mergeCell ref="S113:U113"/>
    <mergeCell ref="AL114:AN114"/>
    <mergeCell ref="AO114:AQ114"/>
    <mergeCell ref="AR114:AT114"/>
    <mergeCell ref="AU114:AW114"/>
    <mergeCell ref="AX114:AZ114"/>
    <mergeCell ref="BA114:BC114"/>
    <mergeCell ref="V114:X114"/>
    <mergeCell ref="Z114:AB114"/>
    <mergeCell ref="AC114:AE114"/>
    <mergeCell ref="AF114:AH114"/>
    <mergeCell ref="AI114:AK114"/>
    <mergeCell ref="B114:D114"/>
    <mergeCell ref="E114:G114"/>
    <mergeCell ref="H114:J114"/>
    <mergeCell ref="K114:N114"/>
    <mergeCell ref="O114:R114"/>
    <mergeCell ref="S114:U114"/>
    <mergeCell ref="AL115:AN115"/>
    <mergeCell ref="AO115:AQ115"/>
    <mergeCell ref="AR115:AT115"/>
    <mergeCell ref="AU115:AW115"/>
    <mergeCell ref="AX115:AZ115"/>
    <mergeCell ref="BA115:BC115"/>
    <mergeCell ref="V115:X115"/>
    <mergeCell ref="Z115:AB115"/>
    <mergeCell ref="AC115:AE115"/>
    <mergeCell ref="AF115:AH115"/>
    <mergeCell ref="AI115:AK115"/>
    <mergeCell ref="B115:D115"/>
    <mergeCell ref="E115:G115"/>
    <mergeCell ref="H115:J115"/>
    <mergeCell ref="K115:N115"/>
    <mergeCell ref="O115:R115"/>
    <mergeCell ref="S115:U115"/>
    <mergeCell ref="AL116:AN116"/>
    <mergeCell ref="AO116:AQ116"/>
    <mergeCell ref="AR116:AT116"/>
    <mergeCell ref="AU116:AW116"/>
    <mergeCell ref="AX116:AZ116"/>
    <mergeCell ref="BA116:BC116"/>
    <mergeCell ref="V116:X116"/>
    <mergeCell ref="Z116:AB116"/>
    <mergeCell ref="AC116:AE116"/>
    <mergeCell ref="AF116:AH116"/>
    <mergeCell ref="AI116:AK116"/>
    <mergeCell ref="B116:D116"/>
    <mergeCell ref="E116:G116"/>
    <mergeCell ref="H116:J116"/>
    <mergeCell ref="K116:N116"/>
    <mergeCell ref="O116:R116"/>
    <mergeCell ref="S116:U116"/>
    <mergeCell ref="AL117:AN117"/>
    <mergeCell ref="AO117:AQ117"/>
    <mergeCell ref="AR117:AT117"/>
    <mergeCell ref="AU117:AW117"/>
    <mergeCell ref="AX117:AZ117"/>
    <mergeCell ref="BA117:BC117"/>
    <mergeCell ref="V117:X117"/>
    <mergeCell ref="Z117:AB117"/>
    <mergeCell ref="AC117:AE117"/>
    <mergeCell ref="AF117:AH117"/>
    <mergeCell ref="AI117:AK117"/>
    <mergeCell ref="B117:D117"/>
    <mergeCell ref="E117:G117"/>
    <mergeCell ref="H117:J117"/>
    <mergeCell ref="K117:N117"/>
    <mergeCell ref="O117:R117"/>
    <mergeCell ref="S117:U117"/>
    <mergeCell ref="AL118:AN118"/>
    <mergeCell ref="AO118:AQ118"/>
    <mergeCell ref="AR118:AT118"/>
    <mergeCell ref="AU118:AW118"/>
    <mergeCell ref="AX118:AZ118"/>
    <mergeCell ref="BA118:BC118"/>
    <mergeCell ref="V118:X118"/>
    <mergeCell ref="Z118:AB118"/>
    <mergeCell ref="AC118:AE118"/>
    <mergeCell ref="AF118:AH118"/>
    <mergeCell ref="AI118:AK118"/>
    <mergeCell ref="B118:D118"/>
    <mergeCell ref="E118:G118"/>
    <mergeCell ref="H118:J118"/>
    <mergeCell ref="K118:N118"/>
    <mergeCell ref="O118:R118"/>
    <mergeCell ref="S118:U118"/>
    <mergeCell ref="AL119:AN119"/>
    <mergeCell ref="AO119:AQ119"/>
    <mergeCell ref="AR119:AT119"/>
    <mergeCell ref="AU119:AW119"/>
    <mergeCell ref="AX119:AZ119"/>
    <mergeCell ref="BA119:BC119"/>
    <mergeCell ref="V119:X119"/>
    <mergeCell ref="Z119:AB119"/>
    <mergeCell ref="AC119:AE119"/>
    <mergeCell ref="AF119:AH119"/>
    <mergeCell ref="AI119:AK119"/>
    <mergeCell ref="B119:D119"/>
    <mergeCell ref="E119:G119"/>
    <mergeCell ref="H119:J119"/>
    <mergeCell ref="K119:N119"/>
    <mergeCell ref="O119:R119"/>
    <mergeCell ref="S119:U119"/>
    <mergeCell ref="AL120:AN120"/>
    <mergeCell ref="AO120:AQ120"/>
    <mergeCell ref="AR120:AT120"/>
    <mergeCell ref="AU120:AW120"/>
    <mergeCell ref="AX120:AZ120"/>
    <mergeCell ref="BA120:BC120"/>
    <mergeCell ref="V120:X120"/>
    <mergeCell ref="Z120:AB120"/>
    <mergeCell ref="AC120:AE120"/>
    <mergeCell ref="AF120:AH120"/>
    <mergeCell ref="AI120:AK120"/>
    <mergeCell ref="B120:D120"/>
    <mergeCell ref="E120:G120"/>
    <mergeCell ref="H120:J120"/>
    <mergeCell ref="K120:N120"/>
    <mergeCell ref="O120:R120"/>
    <mergeCell ref="S120:U120"/>
    <mergeCell ref="AL121:AN121"/>
    <mergeCell ref="AO121:AQ121"/>
    <mergeCell ref="AR121:AT121"/>
    <mergeCell ref="AU121:AW121"/>
    <mergeCell ref="AX121:AZ121"/>
    <mergeCell ref="BA121:BC121"/>
    <mergeCell ref="V121:X121"/>
    <mergeCell ref="Z121:AB121"/>
    <mergeCell ref="AC121:AE121"/>
    <mergeCell ref="AF121:AH121"/>
    <mergeCell ref="AI121:AK121"/>
    <mergeCell ref="B121:D121"/>
    <mergeCell ref="E121:G121"/>
    <mergeCell ref="H121:J121"/>
    <mergeCell ref="K121:N121"/>
    <mergeCell ref="O121:R121"/>
    <mergeCell ref="S121:U121"/>
    <mergeCell ref="AL122:AN122"/>
    <mergeCell ref="AO122:AQ122"/>
    <mergeCell ref="AR122:AT122"/>
    <mergeCell ref="AU122:AW122"/>
    <mergeCell ref="AX122:AZ122"/>
    <mergeCell ref="BA122:BC122"/>
    <mergeCell ref="V122:X122"/>
    <mergeCell ref="Z122:AB122"/>
    <mergeCell ref="AC122:AE122"/>
    <mergeCell ref="AF122:AH122"/>
    <mergeCell ref="AI122:AK122"/>
    <mergeCell ref="B122:D122"/>
    <mergeCell ref="E122:G122"/>
    <mergeCell ref="H122:J122"/>
    <mergeCell ref="K122:N122"/>
    <mergeCell ref="O122:R122"/>
    <mergeCell ref="S122:U122"/>
    <mergeCell ref="AL123:AN123"/>
    <mergeCell ref="AO123:AQ123"/>
    <mergeCell ref="AR123:AT123"/>
    <mergeCell ref="AU123:AW123"/>
    <mergeCell ref="AX123:AZ123"/>
    <mergeCell ref="BA123:BC123"/>
    <mergeCell ref="V123:X123"/>
    <mergeCell ref="Z123:AB123"/>
    <mergeCell ref="AC123:AE123"/>
    <mergeCell ref="AF123:AH123"/>
    <mergeCell ref="AI123:AK123"/>
    <mergeCell ref="B123:D123"/>
    <mergeCell ref="E123:G123"/>
    <mergeCell ref="H123:J123"/>
    <mergeCell ref="K123:N123"/>
    <mergeCell ref="O123:R123"/>
    <mergeCell ref="S123:U123"/>
    <mergeCell ref="AL124:AN124"/>
    <mergeCell ref="AO124:AQ124"/>
    <mergeCell ref="AR124:AT124"/>
    <mergeCell ref="AU124:AW124"/>
    <mergeCell ref="AX124:AZ124"/>
    <mergeCell ref="BA124:BC124"/>
    <mergeCell ref="V124:X124"/>
    <mergeCell ref="Z124:AB124"/>
    <mergeCell ref="AC124:AE124"/>
    <mergeCell ref="AF124:AH124"/>
    <mergeCell ref="AI124:AK124"/>
    <mergeCell ref="B124:D124"/>
    <mergeCell ref="E124:G124"/>
    <mergeCell ref="H124:J124"/>
    <mergeCell ref="K124:N124"/>
    <mergeCell ref="O124:R124"/>
    <mergeCell ref="S124:U124"/>
    <mergeCell ref="AL125:AN125"/>
    <mergeCell ref="AO125:AQ125"/>
    <mergeCell ref="AR125:AT125"/>
    <mergeCell ref="AU125:AW125"/>
    <mergeCell ref="AX125:AZ125"/>
    <mergeCell ref="BA125:BC125"/>
    <mergeCell ref="V125:X125"/>
    <mergeCell ref="Z125:AB125"/>
    <mergeCell ref="AC125:AE125"/>
    <mergeCell ref="AF125:AH125"/>
    <mergeCell ref="AI125:AK125"/>
    <mergeCell ref="B125:D125"/>
    <mergeCell ref="E125:G125"/>
    <mergeCell ref="H125:J125"/>
    <mergeCell ref="K125:N125"/>
    <mergeCell ref="O125:R125"/>
    <mergeCell ref="S125:U125"/>
    <mergeCell ref="AL126:AN126"/>
    <mergeCell ref="AO126:AQ126"/>
    <mergeCell ref="AR126:AT126"/>
    <mergeCell ref="AU126:AW126"/>
    <mergeCell ref="AX126:AZ126"/>
    <mergeCell ref="BA126:BC126"/>
    <mergeCell ref="V126:X126"/>
    <mergeCell ref="Z126:AB126"/>
    <mergeCell ref="AC126:AE126"/>
    <mergeCell ref="AF126:AH126"/>
    <mergeCell ref="AI126:AK126"/>
    <mergeCell ref="B126:D126"/>
    <mergeCell ref="E126:G126"/>
    <mergeCell ref="H126:J126"/>
    <mergeCell ref="K126:N126"/>
    <mergeCell ref="O126:R126"/>
    <mergeCell ref="S126:U126"/>
    <mergeCell ref="AL127:AN127"/>
    <mergeCell ref="AO127:AQ127"/>
    <mergeCell ref="AR127:AT127"/>
    <mergeCell ref="AU127:AW127"/>
    <mergeCell ref="AX127:AZ127"/>
    <mergeCell ref="BA127:BC127"/>
    <mergeCell ref="V127:X127"/>
    <mergeCell ref="Z127:AB127"/>
    <mergeCell ref="AC127:AE127"/>
    <mergeCell ref="AF127:AH127"/>
    <mergeCell ref="AI127:AK127"/>
    <mergeCell ref="B127:D127"/>
    <mergeCell ref="E127:G127"/>
    <mergeCell ref="H127:J127"/>
    <mergeCell ref="K127:N127"/>
    <mergeCell ref="O127:R127"/>
    <mergeCell ref="S127:U127"/>
    <mergeCell ref="AL128:AN128"/>
    <mergeCell ref="AO128:AQ128"/>
    <mergeCell ref="AR128:AT128"/>
    <mergeCell ref="AU128:AW128"/>
    <mergeCell ref="AX128:AZ128"/>
    <mergeCell ref="BA128:BC128"/>
    <mergeCell ref="V128:X128"/>
    <mergeCell ref="Z128:AB128"/>
    <mergeCell ref="AC128:AE128"/>
    <mergeCell ref="AF128:AH128"/>
    <mergeCell ref="AI128:AK128"/>
    <mergeCell ref="B128:D128"/>
    <mergeCell ref="E128:G128"/>
    <mergeCell ref="H128:J128"/>
    <mergeCell ref="K128:N128"/>
    <mergeCell ref="O128:R128"/>
    <mergeCell ref="S128:U128"/>
    <mergeCell ref="AL129:AN129"/>
    <mergeCell ref="AO129:AQ129"/>
    <mergeCell ref="AR129:AT129"/>
    <mergeCell ref="AU129:AW129"/>
    <mergeCell ref="AX129:AZ129"/>
    <mergeCell ref="BA129:BC129"/>
    <mergeCell ref="V129:X129"/>
    <mergeCell ref="Z129:AB129"/>
    <mergeCell ref="AC129:AE129"/>
    <mergeCell ref="AF129:AH129"/>
    <mergeCell ref="AI129:AK129"/>
    <mergeCell ref="B129:D129"/>
    <mergeCell ref="E129:G129"/>
    <mergeCell ref="H129:J129"/>
    <mergeCell ref="K129:N129"/>
    <mergeCell ref="O129:R129"/>
    <mergeCell ref="S129:U129"/>
    <mergeCell ref="AL130:AN130"/>
    <mergeCell ref="AO130:AQ130"/>
    <mergeCell ref="AR130:AT130"/>
    <mergeCell ref="AU130:AW130"/>
    <mergeCell ref="AX130:AZ130"/>
    <mergeCell ref="BA130:BC130"/>
    <mergeCell ref="V130:X130"/>
    <mergeCell ref="Z130:AB130"/>
    <mergeCell ref="AC130:AE130"/>
    <mergeCell ref="AF130:AH130"/>
    <mergeCell ref="AI130:AK130"/>
    <mergeCell ref="B130:D130"/>
    <mergeCell ref="E130:G130"/>
    <mergeCell ref="H130:J130"/>
    <mergeCell ref="K130:N130"/>
    <mergeCell ref="O130:R130"/>
    <mergeCell ref="S130:U130"/>
    <mergeCell ref="AL131:AN131"/>
    <mergeCell ref="AO131:AQ131"/>
    <mergeCell ref="AR131:AT131"/>
    <mergeCell ref="AU131:AW131"/>
    <mergeCell ref="AX131:AZ131"/>
    <mergeCell ref="BA131:BC131"/>
    <mergeCell ref="V131:X131"/>
    <mergeCell ref="Z131:AB131"/>
    <mergeCell ref="AC131:AE131"/>
    <mergeCell ref="AF131:AH131"/>
    <mergeCell ref="AI131:AK131"/>
    <mergeCell ref="B131:D131"/>
    <mergeCell ref="E131:G131"/>
    <mergeCell ref="H131:J131"/>
    <mergeCell ref="K131:N131"/>
    <mergeCell ref="O131:R131"/>
    <mergeCell ref="S131:U131"/>
    <mergeCell ref="AL132:AN132"/>
    <mergeCell ref="AO132:AQ132"/>
    <mergeCell ref="AR132:AT132"/>
    <mergeCell ref="AU132:AW132"/>
    <mergeCell ref="AX132:AZ132"/>
    <mergeCell ref="BA132:BC132"/>
    <mergeCell ref="V132:X132"/>
    <mergeCell ref="Z132:AB132"/>
    <mergeCell ref="AC132:AE132"/>
    <mergeCell ref="AF132:AH132"/>
    <mergeCell ref="AI132:AK132"/>
    <mergeCell ref="B132:D132"/>
    <mergeCell ref="E132:G132"/>
    <mergeCell ref="H132:J132"/>
    <mergeCell ref="K132:N132"/>
    <mergeCell ref="O132:R132"/>
    <mergeCell ref="S132:U132"/>
    <mergeCell ref="AL133:AN133"/>
    <mergeCell ref="AO133:AQ133"/>
    <mergeCell ref="AR133:AT133"/>
    <mergeCell ref="AU133:AW133"/>
    <mergeCell ref="AX133:AZ133"/>
    <mergeCell ref="BA133:BC133"/>
    <mergeCell ref="V133:X133"/>
    <mergeCell ref="Z133:AB133"/>
    <mergeCell ref="AC133:AE133"/>
    <mergeCell ref="AF133:AH133"/>
    <mergeCell ref="AI133:AK133"/>
    <mergeCell ref="B133:D133"/>
    <mergeCell ref="E133:G133"/>
    <mergeCell ref="H133:J133"/>
    <mergeCell ref="K133:N133"/>
    <mergeCell ref="O133:R133"/>
    <mergeCell ref="S133:U133"/>
    <mergeCell ref="AL134:AN134"/>
    <mergeCell ref="AO134:AQ134"/>
    <mergeCell ref="AR134:AT134"/>
    <mergeCell ref="AU134:AW134"/>
    <mergeCell ref="AX134:AZ134"/>
    <mergeCell ref="BA134:BC134"/>
    <mergeCell ref="V134:X134"/>
    <mergeCell ref="Z134:AB134"/>
    <mergeCell ref="AC134:AE134"/>
    <mergeCell ref="AF134:AH134"/>
    <mergeCell ref="AI134:AK134"/>
    <mergeCell ref="B134:D134"/>
    <mergeCell ref="E134:G134"/>
    <mergeCell ref="H134:J134"/>
    <mergeCell ref="K134:N134"/>
    <mergeCell ref="O134:R134"/>
    <mergeCell ref="S134:U134"/>
    <mergeCell ref="AL135:AN135"/>
    <mergeCell ref="AO135:AQ135"/>
    <mergeCell ref="AR135:AT135"/>
    <mergeCell ref="AU135:AW135"/>
    <mergeCell ref="AX135:AZ135"/>
    <mergeCell ref="BA135:BC135"/>
    <mergeCell ref="V135:X135"/>
    <mergeCell ref="Z135:AB135"/>
    <mergeCell ref="AC135:AE135"/>
    <mergeCell ref="AF135:AH135"/>
    <mergeCell ref="AI135:AK135"/>
    <mergeCell ref="B135:D135"/>
    <mergeCell ref="E135:G135"/>
    <mergeCell ref="H135:J135"/>
    <mergeCell ref="K135:N135"/>
    <mergeCell ref="O135:R135"/>
    <mergeCell ref="S135:U135"/>
    <mergeCell ref="AL136:AN136"/>
    <mergeCell ref="AO136:AQ136"/>
    <mergeCell ref="AR136:AT136"/>
    <mergeCell ref="AU136:AW136"/>
    <mergeCell ref="AX136:AZ136"/>
    <mergeCell ref="BA136:BC136"/>
    <mergeCell ref="V136:X136"/>
    <mergeCell ref="Z136:AB136"/>
    <mergeCell ref="AC136:AE136"/>
    <mergeCell ref="AF136:AH136"/>
    <mergeCell ref="AI136:AK136"/>
    <mergeCell ref="B136:D136"/>
    <mergeCell ref="E136:G136"/>
    <mergeCell ref="H136:J136"/>
    <mergeCell ref="K136:N136"/>
    <mergeCell ref="O136:R136"/>
    <mergeCell ref="S136:U136"/>
    <mergeCell ref="AL137:AN137"/>
    <mergeCell ref="AO137:AQ137"/>
    <mergeCell ref="AR137:AT137"/>
    <mergeCell ref="AU137:AW137"/>
    <mergeCell ref="AX137:AZ137"/>
    <mergeCell ref="BA137:BC137"/>
    <mergeCell ref="V137:X137"/>
    <mergeCell ref="Z137:AB137"/>
    <mergeCell ref="AC137:AE137"/>
    <mergeCell ref="AF137:AH137"/>
    <mergeCell ref="AI137:AK137"/>
    <mergeCell ref="B137:D137"/>
    <mergeCell ref="E137:G137"/>
    <mergeCell ref="H137:J137"/>
    <mergeCell ref="K137:N137"/>
    <mergeCell ref="O137:R137"/>
    <mergeCell ref="S137:U137"/>
    <mergeCell ref="AL138:AN138"/>
    <mergeCell ref="AO138:AQ138"/>
    <mergeCell ref="AR138:AT138"/>
    <mergeCell ref="AU138:AW138"/>
    <mergeCell ref="AX138:AZ138"/>
    <mergeCell ref="BA138:BC138"/>
    <mergeCell ref="V138:X138"/>
    <mergeCell ref="Z138:AB138"/>
    <mergeCell ref="AC138:AE138"/>
    <mergeCell ref="AF138:AH138"/>
    <mergeCell ref="AI138:AK138"/>
    <mergeCell ref="B138:D138"/>
    <mergeCell ref="E138:G138"/>
    <mergeCell ref="H138:J138"/>
    <mergeCell ref="K138:N138"/>
    <mergeCell ref="O138:R138"/>
    <mergeCell ref="S138:U138"/>
    <mergeCell ref="AL139:AN139"/>
    <mergeCell ref="AO139:AQ139"/>
    <mergeCell ref="AR139:AT139"/>
    <mergeCell ref="AU139:AW139"/>
    <mergeCell ref="AX139:AZ139"/>
    <mergeCell ref="BA139:BC139"/>
    <mergeCell ref="V139:X139"/>
    <mergeCell ref="Z139:AB139"/>
    <mergeCell ref="AC139:AE139"/>
    <mergeCell ref="AF139:AH139"/>
    <mergeCell ref="AI139:AK139"/>
    <mergeCell ref="B139:D139"/>
    <mergeCell ref="E139:G139"/>
    <mergeCell ref="H139:J139"/>
    <mergeCell ref="K139:N139"/>
    <mergeCell ref="O139:R139"/>
    <mergeCell ref="S139:U139"/>
    <mergeCell ref="AL140:AN140"/>
    <mergeCell ref="AO140:AQ140"/>
    <mergeCell ref="AR140:AT140"/>
    <mergeCell ref="AU140:AW140"/>
    <mergeCell ref="AX140:AZ140"/>
    <mergeCell ref="BA140:BC140"/>
    <mergeCell ref="V140:X140"/>
    <mergeCell ref="Z140:AB140"/>
    <mergeCell ref="AC140:AE140"/>
    <mergeCell ref="AF140:AH140"/>
    <mergeCell ref="AI140:AK140"/>
    <mergeCell ref="B140:D140"/>
    <mergeCell ref="E140:G140"/>
    <mergeCell ref="H140:J140"/>
    <mergeCell ref="K140:N140"/>
    <mergeCell ref="O140:R140"/>
    <mergeCell ref="S140:U140"/>
    <mergeCell ref="AL141:AN141"/>
    <mergeCell ref="AO141:AQ141"/>
    <mergeCell ref="AR141:AT141"/>
    <mergeCell ref="AU141:AW141"/>
    <mergeCell ref="AX141:AZ141"/>
    <mergeCell ref="BA141:BC141"/>
    <mergeCell ref="V141:X141"/>
    <mergeCell ref="Z141:AB141"/>
    <mergeCell ref="AC141:AE141"/>
    <mergeCell ref="AF141:AH141"/>
    <mergeCell ref="AI141:AK141"/>
    <mergeCell ref="B141:D141"/>
    <mergeCell ref="E141:G141"/>
    <mergeCell ref="H141:J141"/>
    <mergeCell ref="K141:N141"/>
    <mergeCell ref="O141:R141"/>
    <mergeCell ref="S141:U141"/>
    <mergeCell ref="AL142:AN142"/>
    <mergeCell ref="AO142:AQ142"/>
    <mergeCell ref="AR142:AT142"/>
    <mergeCell ref="AU142:AW142"/>
    <mergeCell ref="AX142:AZ142"/>
    <mergeCell ref="BA142:BC142"/>
    <mergeCell ref="V142:X142"/>
    <mergeCell ref="Z142:AB142"/>
    <mergeCell ref="AC142:AE142"/>
    <mergeCell ref="AF142:AH142"/>
    <mergeCell ref="AI142:AK142"/>
    <mergeCell ref="B142:D142"/>
    <mergeCell ref="E142:G142"/>
    <mergeCell ref="H142:J142"/>
    <mergeCell ref="K142:N142"/>
    <mergeCell ref="O142:R142"/>
    <mergeCell ref="S142:U142"/>
    <mergeCell ref="AL143:AN143"/>
    <mergeCell ref="AO143:AQ143"/>
    <mergeCell ref="AR143:AT143"/>
    <mergeCell ref="AU143:AW143"/>
    <mergeCell ref="AX143:AZ143"/>
    <mergeCell ref="BA143:BC143"/>
    <mergeCell ref="V143:X143"/>
    <mergeCell ref="Z143:AB143"/>
    <mergeCell ref="AC143:AE143"/>
    <mergeCell ref="AF143:AH143"/>
    <mergeCell ref="AI143:AK143"/>
    <mergeCell ref="B143:D143"/>
    <mergeCell ref="E143:G143"/>
    <mergeCell ref="H143:J143"/>
    <mergeCell ref="K143:N143"/>
    <mergeCell ref="O143:R143"/>
    <mergeCell ref="S143:U143"/>
    <mergeCell ref="AL144:AN144"/>
    <mergeCell ref="AO144:AQ144"/>
    <mergeCell ref="AR144:AT144"/>
    <mergeCell ref="AU144:AW144"/>
    <mergeCell ref="AX144:AZ144"/>
    <mergeCell ref="BA144:BC144"/>
    <mergeCell ref="V144:X144"/>
    <mergeCell ref="Z144:AB144"/>
    <mergeCell ref="AC144:AE144"/>
    <mergeCell ref="AF144:AH144"/>
    <mergeCell ref="AI144:AK144"/>
    <mergeCell ref="B144:D144"/>
    <mergeCell ref="E144:G144"/>
    <mergeCell ref="H144:J144"/>
    <mergeCell ref="K144:N144"/>
    <mergeCell ref="O144:R144"/>
    <mergeCell ref="S144:U144"/>
    <mergeCell ref="AL145:AN145"/>
    <mergeCell ref="AO145:AQ145"/>
    <mergeCell ref="AR145:AT145"/>
    <mergeCell ref="AU145:AW145"/>
    <mergeCell ref="AX145:AZ145"/>
    <mergeCell ref="BA145:BC145"/>
    <mergeCell ref="V145:X145"/>
    <mergeCell ref="Z145:AB145"/>
    <mergeCell ref="AC145:AE145"/>
    <mergeCell ref="AF145:AH145"/>
    <mergeCell ref="AI145:AK145"/>
    <mergeCell ref="B145:D145"/>
    <mergeCell ref="E145:G145"/>
    <mergeCell ref="H145:J145"/>
    <mergeCell ref="K145:N145"/>
    <mergeCell ref="O145:R145"/>
    <mergeCell ref="S145:U145"/>
    <mergeCell ref="AL146:AN146"/>
    <mergeCell ref="AO146:AQ146"/>
    <mergeCell ref="AR146:AT146"/>
    <mergeCell ref="AU146:AW146"/>
    <mergeCell ref="AX146:AZ146"/>
    <mergeCell ref="BA146:BC146"/>
    <mergeCell ref="V146:X146"/>
    <mergeCell ref="Z146:AB146"/>
    <mergeCell ref="AC146:AE146"/>
    <mergeCell ref="AF146:AH146"/>
    <mergeCell ref="AI146:AK146"/>
    <mergeCell ref="B146:D146"/>
    <mergeCell ref="E146:G146"/>
    <mergeCell ref="H146:J146"/>
    <mergeCell ref="K146:N146"/>
    <mergeCell ref="O146:R146"/>
    <mergeCell ref="S146:U146"/>
    <mergeCell ref="AL147:AN147"/>
    <mergeCell ref="AO147:AQ147"/>
    <mergeCell ref="AR147:AT147"/>
    <mergeCell ref="AU147:AW147"/>
    <mergeCell ref="AX147:AZ147"/>
    <mergeCell ref="BA147:BC147"/>
    <mergeCell ref="V147:X147"/>
    <mergeCell ref="Z147:AB147"/>
    <mergeCell ref="AC147:AE147"/>
    <mergeCell ref="AF147:AH147"/>
    <mergeCell ref="AI147:AK147"/>
    <mergeCell ref="B147:D147"/>
    <mergeCell ref="E147:G147"/>
    <mergeCell ref="H147:J147"/>
    <mergeCell ref="K147:N147"/>
    <mergeCell ref="O147:R147"/>
    <mergeCell ref="S147:U147"/>
    <mergeCell ref="AL148:AN148"/>
    <mergeCell ref="AO148:AQ148"/>
    <mergeCell ref="AR148:AT148"/>
    <mergeCell ref="AU148:AW148"/>
    <mergeCell ref="AX148:AZ148"/>
    <mergeCell ref="BA148:BC148"/>
    <mergeCell ref="V148:X148"/>
    <mergeCell ref="Z148:AB148"/>
    <mergeCell ref="AC148:AE148"/>
    <mergeCell ref="AF148:AH148"/>
    <mergeCell ref="AI148:AK148"/>
    <mergeCell ref="B148:D148"/>
    <mergeCell ref="E148:G148"/>
    <mergeCell ref="H148:J148"/>
    <mergeCell ref="K148:N148"/>
    <mergeCell ref="O148:R148"/>
    <mergeCell ref="S148:U148"/>
    <mergeCell ref="AL149:AN149"/>
    <mergeCell ref="AO149:AQ149"/>
    <mergeCell ref="AR149:AT149"/>
    <mergeCell ref="AU149:AW149"/>
    <mergeCell ref="AX149:AZ149"/>
    <mergeCell ref="BA149:BC149"/>
    <mergeCell ref="V149:X149"/>
    <mergeCell ref="Z149:AB149"/>
    <mergeCell ref="AC149:AE149"/>
    <mergeCell ref="AF149:AH149"/>
    <mergeCell ref="AI149:AK149"/>
    <mergeCell ref="B149:D149"/>
    <mergeCell ref="E149:G149"/>
    <mergeCell ref="H149:J149"/>
    <mergeCell ref="K149:N149"/>
    <mergeCell ref="O149:R149"/>
    <mergeCell ref="S149:U149"/>
    <mergeCell ref="AL150:AN150"/>
    <mergeCell ref="AO150:AQ150"/>
    <mergeCell ref="AR150:AT150"/>
    <mergeCell ref="AU150:AW150"/>
    <mergeCell ref="AX150:AZ150"/>
    <mergeCell ref="BA150:BC150"/>
    <mergeCell ref="V150:X150"/>
    <mergeCell ref="Z150:AB150"/>
    <mergeCell ref="AC150:AE150"/>
    <mergeCell ref="AF150:AH150"/>
    <mergeCell ref="AI150:AK150"/>
    <mergeCell ref="B150:D150"/>
    <mergeCell ref="E150:G150"/>
    <mergeCell ref="H150:J150"/>
    <mergeCell ref="K150:N150"/>
    <mergeCell ref="O150:R150"/>
    <mergeCell ref="S150:U150"/>
    <mergeCell ref="AL151:AN151"/>
    <mergeCell ref="AO151:AQ151"/>
    <mergeCell ref="AR151:AT151"/>
    <mergeCell ref="AU151:AW151"/>
    <mergeCell ref="AX151:AZ151"/>
    <mergeCell ref="BA151:BC151"/>
    <mergeCell ref="V151:X151"/>
    <mergeCell ref="Z151:AB151"/>
    <mergeCell ref="AC151:AE151"/>
    <mergeCell ref="AF151:AH151"/>
    <mergeCell ref="AI151:AK151"/>
    <mergeCell ref="B151:D151"/>
    <mergeCell ref="E151:G151"/>
    <mergeCell ref="H151:J151"/>
    <mergeCell ref="K151:N151"/>
    <mergeCell ref="O151:R151"/>
    <mergeCell ref="S151:U151"/>
    <mergeCell ref="AL152:AN152"/>
    <mergeCell ref="AO152:AQ152"/>
    <mergeCell ref="AR152:AT152"/>
    <mergeCell ref="AU152:AW152"/>
    <mergeCell ref="AX152:AZ152"/>
    <mergeCell ref="BA152:BC152"/>
    <mergeCell ref="V152:X152"/>
    <mergeCell ref="Z152:AB152"/>
    <mergeCell ref="AC152:AE152"/>
    <mergeCell ref="AF152:AH152"/>
    <mergeCell ref="AI152:AK152"/>
    <mergeCell ref="B152:D152"/>
    <mergeCell ref="E152:G152"/>
    <mergeCell ref="H152:J152"/>
    <mergeCell ref="K152:N152"/>
    <mergeCell ref="O152:R152"/>
    <mergeCell ref="S152:U152"/>
    <mergeCell ref="AL153:AN153"/>
    <mergeCell ref="AO153:AQ153"/>
    <mergeCell ref="AR153:AT153"/>
    <mergeCell ref="AU153:AW153"/>
    <mergeCell ref="AX153:AZ153"/>
    <mergeCell ref="BA153:BC153"/>
    <mergeCell ref="V153:X153"/>
    <mergeCell ref="Z153:AB153"/>
    <mergeCell ref="AC153:AE153"/>
    <mergeCell ref="AF153:AH153"/>
    <mergeCell ref="AI153:AK153"/>
    <mergeCell ref="B153:D153"/>
    <mergeCell ref="E153:G153"/>
    <mergeCell ref="H153:J153"/>
    <mergeCell ref="K153:N153"/>
    <mergeCell ref="O153:R153"/>
    <mergeCell ref="S153:U153"/>
    <mergeCell ref="AL154:AN154"/>
    <mergeCell ref="AO154:AQ154"/>
    <mergeCell ref="AR154:AT154"/>
    <mergeCell ref="AU154:AW154"/>
    <mergeCell ref="AX154:AZ154"/>
    <mergeCell ref="BA154:BC154"/>
    <mergeCell ref="V154:X154"/>
    <mergeCell ref="Z154:AB154"/>
    <mergeCell ref="AC154:AE154"/>
    <mergeCell ref="AF154:AH154"/>
    <mergeCell ref="AI154:AK154"/>
    <mergeCell ref="B154:D154"/>
    <mergeCell ref="E154:G154"/>
    <mergeCell ref="H154:J154"/>
    <mergeCell ref="K154:N154"/>
    <mergeCell ref="O154:R154"/>
    <mergeCell ref="S154:U154"/>
    <mergeCell ref="AL155:AN155"/>
    <mergeCell ref="AO155:AQ155"/>
    <mergeCell ref="AR155:AT155"/>
    <mergeCell ref="AU155:AW155"/>
    <mergeCell ref="AX155:AZ155"/>
    <mergeCell ref="BA155:BC155"/>
    <mergeCell ref="V155:X155"/>
    <mergeCell ref="Z155:AB155"/>
    <mergeCell ref="AC155:AE155"/>
    <mergeCell ref="AF155:AH155"/>
    <mergeCell ref="AI155:AK155"/>
    <mergeCell ref="B155:D155"/>
    <mergeCell ref="E155:G155"/>
    <mergeCell ref="H155:J155"/>
    <mergeCell ref="K155:N155"/>
    <mergeCell ref="O155:R155"/>
    <mergeCell ref="S155:U155"/>
    <mergeCell ref="AL156:AN156"/>
    <mergeCell ref="AO156:AQ156"/>
    <mergeCell ref="AR156:AT156"/>
    <mergeCell ref="AU156:AW156"/>
    <mergeCell ref="AX156:AZ156"/>
    <mergeCell ref="BA156:BC156"/>
    <mergeCell ref="V156:X156"/>
    <mergeCell ref="Z156:AB156"/>
    <mergeCell ref="AC156:AE156"/>
    <mergeCell ref="AF156:AH156"/>
    <mergeCell ref="AI156:AK156"/>
    <mergeCell ref="B156:D156"/>
    <mergeCell ref="E156:G156"/>
    <mergeCell ref="H156:J156"/>
    <mergeCell ref="K156:N156"/>
    <mergeCell ref="O156:R156"/>
    <mergeCell ref="S156:U156"/>
    <mergeCell ref="AL157:AN157"/>
    <mergeCell ref="AO157:AQ157"/>
    <mergeCell ref="AR157:AT157"/>
    <mergeCell ref="AU157:AW157"/>
    <mergeCell ref="AX157:AZ157"/>
    <mergeCell ref="BA157:BC157"/>
    <mergeCell ref="V157:X157"/>
    <mergeCell ref="Z157:AB157"/>
    <mergeCell ref="AC157:AE157"/>
    <mergeCell ref="AF157:AH157"/>
    <mergeCell ref="AI157:AK157"/>
    <mergeCell ref="B157:D157"/>
    <mergeCell ref="E157:G157"/>
    <mergeCell ref="H157:J157"/>
    <mergeCell ref="K157:N157"/>
    <mergeCell ref="O157:R157"/>
    <mergeCell ref="S157:U157"/>
    <mergeCell ref="AL158:AN158"/>
    <mergeCell ref="AO158:AQ158"/>
    <mergeCell ref="AR158:AT158"/>
    <mergeCell ref="AU158:AW158"/>
    <mergeCell ref="AX158:AZ158"/>
    <mergeCell ref="BA158:BC158"/>
    <mergeCell ref="V158:X158"/>
    <mergeCell ref="Z158:AB158"/>
    <mergeCell ref="AC158:AE158"/>
    <mergeCell ref="AF158:AH158"/>
    <mergeCell ref="AI158:AK158"/>
    <mergeCell ref="B158:D158"/>
    <mergeCell ref="E158:G158"/>
    <mergeCell ref="H158:J158"/>
    <mergeCell ref="K158:N158"/>
    <mergeCell ref="O158:R158"/>
    <mergeCell ref="S158:U158"/>
    <mergeCell ref="AL159:AN159"/>
    <mergeCell ref="AO159:AQ159"/>
    <mergeCell ref="AR159:AT159"/>
    <mergeCell ref="AU159:AW159"/>
    <mergeCell ref="AX159:AZ159"/>
    <mergeCell ref="BA159:BC159"/>
    <mergeCell ref="V159:X159"/>
    <mergeCell ref="Z159:AB159"/>
    <mergeCell ref="AC159:AE159"/>
    <mergeCell ref="AF159:AH159"/>
    <mergeCell ref="AI159:AK159"/>
    <mergeCell ref="B159:D159"/>
    <mergeCell ref="E159:G159"/>
    <mergeCell ref="H159:J159"/>
    <mergeCell ref="K159:N159"/>
    <mergeCell ref="O159:R159"/>
    <mergeCell ref="S159:U159"/>
    <mergeCell ref="AL160:AN160"/>
    <mergeCell ref="AO160:AQ160"/>
    <mergeCell ref="AR160:AT160"/>
    <mergeCell ref="AU160:AW160"/>
    <mergeCell ref="AX160:AZ160"/>
    <mergeCell ref="BA160:BC160"/>
    <mergeCell ref="V160:X160"/>
    <mergeCell ref="Z160:AB160"/>
    <mergeCell ref="AC160:AE160"/>
    <mergeCell ref="AF160:AH160"/>
    <mergeCell ref="AI160:AK160"/>
    <mergeCell ref="B160:D160"/>
    <mergeCell ref="E160:G160"/>
    <mergeCell ref="H160:J160"/>
    <mergeCell ref="K160:N160"/>
    <mergeCell ref="O160:R160"/>
    <mergeCell ref="S160:U160"/>
    <mergeCell ref="AL161:AN161"/>
    <mergeCell ref="AO161:AQ161"/>
    <mergeCell ref="AR161:AT161"/>
    <mergeCell ref="AU161:AW161"/>
    <mergeCell ref="AX161:AZ161"/>
    <mergeCell ref="BA161:BC161"/>
    <mergeCell ref="V161:X161"/>
    <mergeCell ref="Z161:AB161"/>
    <mergeCell ref="AC161:AE161"/>
    <mergeCell ref="AF161:AH161"/>
    <mergeCell ref="AI161:AK161"/>
    <mergeCell ref="B161:D161"/>
    <mergeCell ref="E161:G161"/>
    <mergeCell ref="H161:J161"/>
    <mergeCell ref="K161:N161"/>
    <mergeCell ref="O161:R161"/>
    <mergeCell ref="S161:U161"/>
    <mergeCell ref="AL162:AN162"/>
    <mergeCell ref="AO162:AQ162"/>
    <mergeCell ref="AR162:AT162"/>
    <mergeCell ref="AU162:AW162"/>
    <mergeCell ref="AX162:AZ162"/>
    <mergeCell ref="BA162:BC162"/>
    <mergeCell ref="V162:X162"/>
    <mergeCell ref="Z162:AB162"/>
    <mergeCell ref="AC162:AE162"/>
    <mergeCell ref="AF162:AH162"/>
    <mergeCell ref="AI162:AK162"/>
    <mergeCell ref="B162:D162"/>
    <mergeCell ref="E162:G162"/>
    <mergeCell ref="H162:J162"/>
    <mergeCell ref="K162:N162"/>
    <mergeCell ref="O162:R162"/>
    <mergeCell ref="S162:U162"/>
    <mergeCell ref="AL163:AN163"/>
    <mergeCell ref="AO163:AQ163"/>
    <mergeCell ref="AR163:AT163"/>
    <mergeCell ref="AU163:AW163"/>
    <mergeCell ref="AX163:AZ163"/>
    <mergeCell ref="BA163:BC163"/>
    <mergeCell ref="V163:X163"/>
    <mergeCell ref="Z163:AB163"/>
    <mergeCell ref="AC163:AE163"/>
    <mergeCell ref="AF163:AH163"/>
    <mergeCell ref="AI163:AK163"/>
    <mergeCell ref="B163:D163"/>
    <mergeCell ref="E163:G163"/>
    <mergeCell ref="H163:J163"/>
    <mergeCell ref="K163:N163"/>
    <mergeCell ref="O163:R163"/>
    <mergeCell ref="S163:U163"/>
    <mergeCell ref="AL164:AN164"/>
    <mergeCell ref="AO164:AQ164"/>
    <mergeCell ref="AR164:AT164"/>
    <mergeCell ref="AU164:AW164"/>
    <mergeCell ref="AX164:AZ164"/>
    <mergeCell ref="BA164:BC164"/>
    <mergeCell ref="V164:X164"/>
    <mergeCell ref="Z164:AB164"/>
    <mergeCell ref="AC164:AE164"/>
    <mergeCell ref="AF164:AH164"/>
    <mergeCell ref="AI164:AK164"/>
    <mergeCell ref="B164:D164"/>
    <mergeCell ref="E164:G164"/>
    <mergeCell ref="H164:J164"/>
    <mergeCell ref="K164:N164"/>
    <mergeCell ref="O164:R164"/>
    <mergeCell ref="S164:U164"/>
    <mergeCell ref="AL165:AN165"/>
    <mergeCell ref="AO165:AQ165"/>
    <mergeCell ref="AR165:AT165"/>
    <mergeCell ref="AU165:AW165"/>
    <mergeCell ref="AX165:AZ165"/>
    <mergeCell ref="BA165:BC165"/>
    <mergeCell ref="V165:X165"/>
    <mergeCell ref="Z165:AB165"/>
    <mergeCell ref="AC165:AE165"/>
    <mergeCell ref="AF165:AH165"/>
    <mergeCell ref="AI165:AK165"/>
    <mergeCell ref="B165:D165"/>
    <mergeCell ref="E165:G165"/>
    <mergeCell ref="H165:J165"/>
    <mergeCell ref="K165:N165"/>
    <mergeCell ref="O165:R165"/>
    <mergeCell ref="S165:U165"/>
    <mergeCell ref="AL166:AN166"/>
    <mergeCell ref="AO166:AQ166"/>
    <mergeCell ref="AR166:AT166"/>
    <mergeCell ref="AU166:AW166"/>
    <mergeCell ref="AX166:AZ166"/>
    <mergeCell ref="BA166:BC166"/>
    <mergeCell ref="V166:X166"/>
    <mergeCell ref="Z166:AB166"/>
    <mergeCell ref="AC166:AE166"/>
    <mergeCell ref="AF166:AH166"/>
    <mergeCell ref="AI166:AK166"/>
    <mergeCell ref="B166:D166"/>
    <mergeCell ref="E166:G166"/>
    <mergeCell ref="H166:J166"/>
    <mergeCell ref="K166:N166"/>
    <mergeCell ref="O166:R166"/>
    <mergeCell ref="S166:U166"/>
    <mergeCell ref="AL167:AN167"/>
    <mergeCell ref="AO167:AQ167"/>
    <mergeCell ref="AR167:AT167"/>
    <mergeCell ref="AU167:AW167"/>
    <mergeCell ref="AX167:AZ167"/>
    <mergeCell ref="BA167:BC167"/>
    <mergeCell ref="V167:X167"/>
    <mergeCell ref="Z167:AB167"/>
    <mergeCell ref="AC167:AE167"/>
    <mergeCell ref="AF167:AH167"/>
    <mergeCell ref="AI167:AK167"/>
    <mergeCell ref="B167:D167"/>
    <mergeCell ref="E167:G167"/>
    <mergeCell ref="H167:J167"/>
    <mergeCell ref="K167:N167"/>
    <mergeCell ref="O167:R167"/>
    <mergeCell ref="S167:U167"/>
    <mergeCell ref="AL168:AN168"/>
    <mergeCell ref="AO168:AQ168"/>
    <mergeCell ref="AR168:AT168"/>
    <mergeCell ref="AU168:AW168"/>
    <mergeCell ref="AX168:AZ168"/>
    <mergeCell ref="BA168:BC168"/>
    <mergeCell ref="V168:X168"/>
    <mergeCell ref="Z168:AB168"/>
    <mergeCell ref="AC168:AE168"/>
    <mergeCell ref="AF168:AH168"/>
    <mergeCell ref="AI168:AK168"/>
    <mergeCell ref="B168:D168"/>
    <mergeCell ref="E168:G168"/>
    <mergeCell ref="H168:J168"/>
    <mergeCell ref="K168:N168"/>
    <mergeCell ref="O168:R168"/>
    <mergeCell ref="S168:U168"/>
    <mergeCell ref="AL169:AN169"/>
    <mergeCell ref="AO169:AQ169"/>
    <mergeCell ref="AR169:AT169"/>
    <mergeCell ref="AU169:AW169"/>
    <mergeCell ref="AX169:AZ169"/>
    <mergeCell ref="BA169:BC169"/>
    <mergeCell ref="V169:X169"/>
    <mergeCell ref="Z169:AB169"/>
    <mergeCell ref="AC169:AE169"/>
    <mergeCell ref="AF169:AH169"/>
    <mergeCell ref="AI169:AK169"/>
    <mergeCell ref="B169:D169"/>
    <mergeCell ref="E169:G169"/>
    <mergeCell ref="H169:J169"/>
    <mergeCell ref="K169:N169"/>
    <mergeCell ref="O169:R169"/>
    <mergeCell ref="S169:U169"/>
    <mergeCell ref="AL170:AN170"/>
    <mergeCell ref="AO170:AQ170"/>
    <mergeCell ref="AR170:AT170"/>
    <mergeCell ref="AU170:AW170"/>
    <mergeCell ref="AX170:AZ170"/>
    <mergeCell ref="BA170:BC170"/>
    <mergeCell ref="V170:X170"/>
    <mergeCell ref="Z170:AB170"/>
    <mergeCell ref="AC170:AE170"/>
    <mergeCell ref="AF170:AH170"/>
    <mergeCell ref="AI170:AK170"/>
    <mergeCell ref="B170:D170"/>
    <mergeCell ref="E170:G170"/>
    <mergeCell ref="H170:J170"/>
    <mergeCell ref="K170:N170"/>
    <mergeCell ref="O170:R170"/>
    <mergeCell ref="S170:U170"/>
    <mergeCell ref="AL171:AN171"/>
    <mergeCell ref="AO171:AQ171"/>
    <mergeCell ref="AR171:AT171"/>
    <mergeCell ref="AU171:AW171"/>
    <mergeCell ref="AX171:AZ171"/>
    <mergeCell ref="BA171:BC171"/>
    <mergeCell ref="V171:X171"/>
    <mergeCell ref="Z171:AB171"/>
    <mergeCell ref="AC171:AE171"/>
    <mergeCell ref="AF171:AH171"/>
    <mergeCell ref="AI171:AK171"/>
    <mergeCell ref="B171:D171"/>
    <mergeCell ref="E171:G171"/>
    <mergeCell ref="H171:J171"/>
    <mergeCell ref="K171:N171"/>
    <mergeCell ref="O171:R171"/>
    <mergeCell ref="S171:U171"/>
    <mergeCell ref="AL172:AN172"/>
    <mergeCell ref="AO172:AQ172"/>
    <mergeCell ref="AR172:AT172"/>
    <mergeCell ref="AU172:AW172"/>
    <mergeCell ref="AX172:AZ172"/>
    <mergeCell ref="BA172:BC172"/>
    <mergeCell ref="V172:X172"/>
    <mergeCell ref="Z172:AB172"/>
    <mergeCell ref="AC172:AE172"/>
    <mergeCell ref="AF172:AH172"/>
    <mergeCell ref="AI172:AK172"/>
    <mergeCell ref="B172:D172"/>
    <mergeCell ref="E172:G172"/>
    <mergeCell ref="H172:J172"/>
    <mergeCell ref="K172:N172"/>
    <mergeCell ref="O172:R172"/>
    <mergeCell ref="S172:U172"/>
    <mergeCell ref="AL173:AN173"/>
    <mergeCell ref="AO173:AQ173"/>
    <mergeCell ref="AR173:AT173"/>
    <mergeCell ref="AU173:AW173"/>
    <mergeCell ref="AX173:AZ173"/>
    <mergeCell ref="BA173:BC173"/>
    <mergeCell ref="V173:X173"/>
    <mergeCell ref="Z173:AB173"/>
    <mergeCell ref="AC173:AE173"/>
    <mergeCell ref="AF173:AH173"/>
    <mergeCell ref="AI173:AK173"/>
    <mergeCell ref="B173:D173"/>
    <mergeCell ref="E173:G173"/>
    <mergeCell ref="H173:J173"/>
    <mergeCell ref="K173:N173"/>
    <mergeCell ref="O173:R173"/>
    <mergeCell ref="S173:U173"/>
    <mergeCell ref="AL174:AN174"/>
    <mergeCell ref="AO174:AQ174"/>
    <mergeCell ref="AR174:AT174"/>
    <mergeCell ref="AU174:AW174"/>
    <mergeCell ref="AX174:AZ174"/>
    <mergeCell ref="BA174:BC174"/>
    <mergeCell ref="V174:X174"/>
    <mergeCell ref="Z174:AB174"/>
    <mergeCell ref="AC174:AE174"/>
    <mergeCell ref="AF174:AH174"/>
    <mergeCell ref="AI174:AK174"/>
    <mergeCell ref="B174:D174"/>
    <mergeCell ref="E174:G174"/>
    <mergeCell ref="H174:J174"/>
    <mergeCell ref="K174:N174"/>
    <mergeCell ref="O174:R174"/>
    <mergeCell ref="S174:U174"/>
    <mergeCell ref="AL175:AN175"/>
    <mergeCell ref="AO175:AQ175"/>
    <mergeCell ref="AR175:AT175"/>
    <mergeCell ref="AU175:AW175"/>
    <mergeCell ref="AX175:AZ175"/>
    <mergeCell ref="BA175:BC175"/>
    <mergeCell ref="V175:X175"/>
    <mergeCell ref="Z175:AB175"/>
    <mergeCell ref="AC175:AE175"/>
    <mergeCell ref="AF175:AH175"/>
    <mergeCell ref="AI175:AK175"/>
    <mergeCell ref="B175:D175"/>
    <mergeCell ref="E175:G175"/>
    <mergeCell ref="H175:J175"/>
    <mergeCell ref="K175:N175"/>
    <mergeCell ref="O175:R175"/>
    <mergeCell ref="S175:U175"/>
    <mergeCell ref="AL176:AN176"/>
    <mergeCell ref="AO176:AQ176"/>
    <mergeCell ref="AR176:AT176"/>
    <mergeCell ref="AU176:AW176"/>
    <mergeCell ref="AX176:AZ176"/>
    <mergeCell ref="BA176:BC176"/>
    <mergeCell ref="V176:X176"/>
    <mergeCell ref="Z176:AB176"/>
    <mergeCell ref="AC176:AE176"/>
    <mergeCell ref="AF176:AH176"/>
    <mergeCell ref="AI176:AK176"/>
    <mergeCell ref="B176:D176"/>
    <mergeCell ref="E176:G176"/>
    <mergeCell ref="H176:J176"/>
    <mergeCell ref="K176:N176"/>
    <mergeCell ref="O176:R176"/>
    <mergeCell ref="S176:U176"/>
    <mergeCell ref="AL177:AN177"/>
    <mergeCell ref="AO177:AQ177"/>
    <mergeCell ref="AR177:AT177"/>
    <mergeCell ref="AU177:AW177"/>
    <mergeCell ref="AX177:AZ177"/>
    <mergeCell ref="BA177:BC177"/>
    <mergeCell ref="V177:X177"/>
    <mergeCell ref="Z177:AB177"/>
    <mergeCell ref="AC177:AE177"/>
    <mergeCell ref="AF177:AH177"/>
    <mergeCell ref="AI177:AK177"/>
    <mergeCell ref="B177:D177"/>
    <mergeCell ref="E177:G177"/>
    <mergeCell ref="H177:J177"/>
    <mergeCell ref="K177:N177"/>
    <mergeCell ref="O177:R177"/>
    <mergeCell ref="S177:U177"/>
    <mergeCell ref="AL178:AN178"/>
    <mergeCell ref="AO178:AQ178"/>
    <mergeCell ref="AR178:AT178"/>
    <mergeCell ref="AU178:AW178"/>
    <mergeCell ref="AX178:AZ178"/>
    <mergeCell ref="BA178:BC178"/>
    <mergeCell ref="V178:X178"/>
    <mergeCell ref="Z178:AB178"/>
    <mergeCell ref="AC178:AE178"/>
    <mergeCell ref="AF178:AH178"/>
    <mergeCell ref="AI178:AK178"/>
    <mergeCell ref="B178:D178"/>
    <mergeCell ref="E178:G178"/>
    <mergeCell ref="H178:J178"/>
    <mergeCell ref="K178:N178"/>
    <mergeCell ref="O178:R178"/>
    <mergeCell ref="S178:U178"/>
    <mergeCell ref="AL179:AN179"/>
    <mergeCell ref="AO179:AQ179"/>
    <mergeCell ref="AR179:AT179"/>
    <mergeCell ref="AU179:AW179"/>
    <mergeCell ref="AX179:AZ179"/>
    <mergeCell ref="BA179:BC179"/>
    <mergeCell ref="V179:X179"/>
    <mergeCell ref="Z179:AB179"/>
    <mergeCell ref="AC179:AE179"/>
    <mergeCell ref="AF179:AH179"/>
    <mergeCell ref="AI179:AK179"/>
    <mergeCell ref="B179:D179"/>
    <mergeCell ref="E179:G179"/>
    <mergeCell ref="H179:J179"/>
    <mergeCell ref="K179:N179"/>
    <mergeCell ref="O179:R179"/>
    <mergeCell ref="S179:U179"/>
    <mergeCell ref="AL180:AN180"/>
    <mergeCell ref="AO180:AQ180"/>
    <mergeCell ref="AR180:AT180"/>
    <mergeCell ref="AU180:AW180"/>
    <mergeCell ref="AX180:AZ180"/>
    <mergeCell ref="BA180:BC180"/>
    <mergeCell ref="V180:X180"/>
    <mergeCell ref="Z180:AB180"/>
    <mergeCell ref="AC180:AE180"/>
    <mergeCell ref="AF180:AH180"/>
    <mergeCell ref="AI180:AK180"/>
    <mergeCell ref="B180:D180"/>
    <mergeCell ref="E180:G180"/>
    <mergeCell ref="H180:J180"/>
    <mergeCell ref="K180:N180"/>
    <mergeCell ref="O180:R180"/>
    <mergeCell ref="S180:U180"/>
    <mergeCell ref="AL181:AN181"/>
    <mergeCell ref="AO181:AQ181"/>
    <mergeCell ref="AR181:AT181"/>
    <mergeCell ref="AU181:AW181"/>
    <mergeCell ref="AX181:AZ181"/>
    <mergeCell ref="BA181:BC181"/>
    <mergeCell ref="V181:X181"/>
    <mergeCell ref="Z181:AB181"/>
    <mergeCell ref="AC181:AE181"/>
    <mergeCell ref="AF181:AH181"/>
    <mergeCell ref="AI181:AK181"/>
    <mergeCell ref="B181:D181"/>
    <mergeCell ref="E181:G181"/>
    <mergeCell ref="H181:J181"/>
    <mergeCell ref="K181:N181"/>
    <mergeCell ref="O181:R181"/>
    <mergeCell ref="S181:U181"/>
    <mergeCell ref="AL182:AN182"/>
    <mergeCell ref="AO182:AQ182"/>
    <mergeCell ref="AR182:AT182"/>
    <mergeCell ref="AU182:AW182"/>
    <mergeCell ref="AX182:AZ182"/>
    <mergeCell ref="BA182:BC182"/>
    <mergeCell ref="V182:X182"/>
    <mergeCell ref="Z182:AB182"/>
    <mergeCell ref="AC182:AE182"/>
    <mergeCell ref="AF182:AH182"/>
    <mergeCell ref="AI182:AK182"/>
    <mergeCell ref="B182:D182"/>
    <mergeCell ref="E182:G182"/>
    <mergeCell ref="H182:J182"/>
    <mergeCell ref="K182:N182"/>
    <mergeCell ref="O182:R182"/>
    <mergeCell ref="S182:U182"/>
    <mergeCell ref="AL183:AN183"/>
    <mergeCell ref="AO183:AQ183"/>
    <mergeCell ref="AR183:AT183"/>
    <mergeCell ref="AU183:AW183"/>
    <mergeCell ref="AX183:AZ183"/>
    <mergeCell ref="BA183:BC183"/>
    <mergeCell ref="V183:X183"/>
    <mergeCell ref="Z183:AB183"/>
    <mergeCell ref="AC183:AE183"/>
    <mergeCell ref="AF183:AH183"/>
    <mergeCell ref="AI183:AK183"/>
    <mergeCell ref="B183:D183"/>
    <mergeCell ref="E183:G183"/>
    <mergeCell ref="H183:J183"/>
    <mergeCell ref="K183:N183"/>
    <mergeCell ref="O183:R183"/>
    <mergeCell ref="S183:U183"/>
    <mergeCell ref="AL184:AN184"/>
    <mergeCell ref="AO184:AQ184"/>
    <mergeCell ref="AR184:AT184"/>
    <mergeCell ref="AU184:AW184"/>
    <mergeCell ref="AX184:AZ184"/>
    <mergeCell ref="BA184:BC184"/>
    <mergeCell ref="V184:X184"/>
    <mergeCell ref="Z184:AB184"/>
    <mergeCell ref="AC184:AE184"/>
    <mergeCell ref="AF184:AH184"/>
    <mergeCell ref="AI184:AK184"/>
    <mergeCell ref="B184:D184"/>
    <mergeCell ref="E184:G184"/>
    <mergeCell ref="H184:J184"/>
    <mergeCell ref="K184:N184"/>
    <mergeCell ref="O184:R184"/>
    <mergeCell ref="S184:U184"/>
    <mergeCell ref="AL185:AN185"/>
    <mergeCell ref="AO185:AQ185"/>
    <mergeCell ref="AR185:AT185"/>
    <mergeCell ref="AU185:AW185"/>
    <mergeCell ref="AX185:AZ185"/>
    <mergeCell ref="BA185:BC185"/>
    <mergeCell ref="V185:X185"/>
    <mergeCell ref="Z185:AB185"/>
    <mergeCell ref="AC185:AE185"/>
    <mergeCell ref="AF185:AH185"/>
    <mergeCell ref="AI185:AK185"/>
    <mergeCell ref="B185:D185"/>
    <mergeCell ref="E185:G185"/>
    <mergeCell ref="H185:J185"/>
    <mergeCell ref="K185:N185"/>
    <mergeCell ref="O185:R185"/>
    <mergeCell ref="S185:U185"/>
    <mergeCell ref="AL186:AN186"/>
    <mergeCell ref="AO186:AQ186"/>
    <mergeCell ref="AR186:AT186"/>
    <mergeCell ref="AU186:AW186"/>
    <mergeCell ref="AX186:AZ186"/>
    <mergeCell ref="BA186:BC186"/>
    <mergeCell ref="V186:X186"/>
    <mergeCell ref="Z186:AB186"/>
    <mergeCell ref="AC186:AE186"/>
    <mergeCell ref="AF186:AH186"/>
    <mergeCell ref="AI186:AK186"/>
    <mergeCell ref="B186:D186"/>
    <mergeCell ref="E186:G186"/>
    <mergeCell ref="H186:J186"/>
    <mergeCell ref="K186:N186"/>
    <mergeCell ref="O186:R186"/>
    <mergeCell ref="S186:U186"/>
    <mergeCell ref="AL187:AN187"/>
    <mergeCell ref="AO187:AQ187"/>
    <mergeCell ref="AR187:AT187"/>
    <mergeCell ref="AU187:AW187"/>
    <mergeCell ref="AX187:AZ187"/>
    <mergeCell ref="BA187:BC187"/>
    <mergeCell ref="V187:X187"/>
    <mergeCell ref="Z187:AB187"/>
    <mergeCell ref="AC187:AE187"/>
    <mergeCell ref="AF187:AH187"/>
    <mergeCell ref="AI187:AK187"/>
    <mergeCell ref="B187:D187"/>
    <mergeCell ref="E187:G187"/>
    <mergeCell ref="H187:J187"/>
    <mergeCell ref="K187:N187"/>
    <mergeCell ref="O187:R187"/>
    <mergeCell ref="S187:U187"/>
    <mergeCell ref="AL188:AN188"/>
    <mergeCell ref="AO188:AQ188"/>
    <mergeCell ref="AR188:AT188"/>
    <mergeCell ref="AU188:AW188"/>
    <mergeCell ref="AX188:AZ188"/>
    <mergeCell ref="BA188:BC188"/>
    <mergeCell ref="V188:X188"/>
    <mergeCell ref="Z188:AB188"/>
    <mergeCell ref="AC188:AE188"/>
    <mergeCell ref="AF188:AH188"/>
    <mergeCell ref="AI188:AK188"/>
    <mergeCell ref="B188:D188"/>
    <mergeCell ref="E188:G188"/>
    <mergeCell ref="H188:J188"/>
    <mergeCell ref="K188:N188"/>
    <mergeCell ref="O188:R188"/>
    <mergeCell ref="S188:U188"/>
    <mergeCell ref="AL189:AN189"/>
    <mergeCell ref="AO189:AQ189"/>
    <mergeCell ref="AR189:AT189"/>
    <mergeCell ref="AU189:AW189"/>
    <mergeCell ref="AX189:AZ189"/>
    <mergeCell ref="BA189:BC189"/>
    <mergeCell ref="V189:X189"/>
    <mergeCell ref="Z189:AB189"/>
    <mergeCell ref="AC189:AE189"/>
    <mergeCell ref="AF189:AH189"/>
    <mergeCell ref="AI189:AK189"/>
    <mergeCell ref="B189:D189"/>
    <mergeCell ref="E189:G189"/>
    <mergeCell ref="H189:J189"/>
    <mergeCell ref="K189:N189"/>
    <mergeCell ref="O189:R189"/>
    <mergeCell ref="S189:U189"/>
    <mergeCell ref="AL190:AN190"/>
    <mergeCell ref="AO190:AQ190"/>
    <mergeCell ref="AR190:AT190"/>
    <mergeCell ref="AU190:AW190"/>
    <mergeCell ref="AX190:AZ190"/>
    <mergeCell ref="BA190:BC190"/>
    <mergeCell ref="V190:X190"/>
    <mergeCell ref="Z190:AB190"/>
    <mergeCell ref="AC190:AE190"/>
    <mergeCell ref="AF190:AH190"/>
    <mergeCell ref="AI190:AK190"/>
    <mergeCell ref="B190:D190"/>
    <mergeCell ref="E190:G190"/>
    <mergeCell ref="H190:J190"/>
    <mergeCell ref="K190:N190"/>
    <mergeCell ref="O190:R190"/>
    <mergeCell ref="S190:U190"/>
    <mergeCell ref="AL191:AN191"/>
    <mergeCell ref="AO191:AQ191"/>
    <mergeCell ref="AR191:AT191"/>
    <mergeCell ref="AU191:AW191"/>
    <mergeCell ref="AX191:AZ191"/>
    <mergeCell ref="BA191:BC191"/>
    <mergeCell ref="V191:X191"/>
    <mergeCell ref="Z191:AB191"/>
    <mergeCell ref="AC191:AE191"/>
    <mergeCell ref="AF191:AH191"/>
    <mergeCell ref="AI191:AK191"/>
    <mergeCell ref="B191:D191"/>
    <mergeCell ref="E191:G191"/>
    <mergeCell ref="H191:J191"/>
    <mergeCell ref="K191:N191"/>
    <mergeCell ref="O191:R191"/>
    <mergeCell ref="S191:U191"/>
    <mergeCell ref="AL192:AN192"/>
    <mergeCell ref="AO192:AQ192"/>
    <mergeCell ref="AR192:AT192"/>
    <mergeCell ref="AU192:AW192"/>
    <mergeCell ref="AX192:AZ192"/>
    <mergeCell ref="BA192:BC192"/>
    <mergeCell ref="V192:X192"/>
    <mergeCell ref="Z192:AB192"/>
    <mergeCell ref="AC192:AE192"/>
    <mergeCell ref="AF192:AH192"/>
    <mergeCell ref="AI192:AK192"/>
    <mergeCell ref="B192:D192"/>
    <mergeCell ref="E192:G192"/>
    <mergeCell ref="H192:J192"/>
    <mergeCell ref="K192:N192"/>
    <mergeCell ref="O192:R192"/>
    <mergeCell ref="S192:U192"/>
    <mergeCell ref="AL193:AN193"/>
    <mergeCell ref="AO193:AQ193"/>
    <mergeCell ref="AR193:AT193"/>
    <mergeCell ref="AU193:AW193"/>
    <mergeCell ref="AX193:AZ193"/>
    <mergeCell ref="BA193:BC193"/>
    <mergeCell ref="V193:X193"/>
    <mergeCell ref="Z193:AB193"/>
    <mergeCell ref="AC193:AE193"/>
    <mergeCell ref="AF193:AH193"/>
    <mergeCell ref="AI193:AK193"/>
    <mergeCell ref="B193:D193"/>
    <mergeCell ref="E193:G193"/>
    <mergeCell ref="H193:J193"/>
    <mergeCell ref="K193:N193"/>
    <mergeCell ref="O193:R193"/>
    <mergeCell ref="S193:U193"/>
    <mergeCell ref="AL194:AN194"/>
    <mergeCell ref="AO194:AQ194"/>
    <mergeCell ref="AR194:AT194"/>
    <mergeCell ref="AU194:AW194"/>
    <mergeCell ref="AX194:AZ194"/>
    <mergeCell ref="BA194:BC194"/>
    <mergeCell ref="V194:X194"/>
    <mergeCell ref="Z194:AB194"/>
    <mergeCell ref="AC194:AE194"/>
    <mergeCell ref="AF194:AH194"/>
    <mergeCell ref="AI194:AK194"/>
    <mergeCell ref="B194:D194"/>
    <mergeCell ref="E194:G194"/>
    <mergeCell ref="H194:J194"/>
    <mergeCell ref="K194:N194"/>
    <mergeCell ref="O194:R194"/>
    <mergeCell ref="S194:U194"/>
    <mergeCell ref="AL195:AN195"/>
    <mergeCell ref="AO195:AQ195"/>
    <mergeCell ref="AR195:AT195"/>
    <mergeCell ref="AU195:AW195"/>
    <mergeCell ref="AX195:AZ195"/>
    <mergeCell ref="BA195:BC195"/>
    <mergeCell ref="V195:X195"/>
    <mergeCell ref="Z195:AB195"/>
    <mergeCell ref="AC195:AE195"/>
    <mergeCell ref="AF195:AH195"/>
    <mergeCell ref="AI195:AK195"/>
    <mergeCell ref="B195:D195"/>
    <mergeCell ref="E195:G195"/>
    <mergeCell ref="H195:J195"/>
    <mergeCell ref="K195:N195"/>
    <mergeCell ref="O195:R195"/>
    <mergeCell ref="S195:U195"/>
    <mergeCell ref="AL196:AN196"/>
    <mergeCell ref="AO196:AQ196"/>
    <mergeCell ref="AR196:AT196"/>
    <mergeCell ref="AU196:AW196"/>
    <mergeCell ref="AX196:AZ196"/>
    <mergeCell ref="BA196:BC196"/>
    <mergeCell ref="V196:X196"/>
    <mergeCell ref="Z196:AB196"/>
    <mergeCell ref="AC196:AE196"/>
    <mergeCell ref="AF196:AH196"/>
    <mergeCell ref="AI196:AK196"/>
    <mergeCell ref="B196:D196"/>
    <mergeCell ref="E196:G196"/>
    <mergeCell ref="H196:J196"/>
    <mergeCell ref="K196:N196"/>
    <mergeCell ref="O196:R196"/>
    <mergeCell ref="S196:U196"/>
    <mergeCell ref="AL197:AN197"/>
    <mergeCell ref="AO197:AQ197"/>
    <mergeCell ref="AR197:AT197"/>
    <mergeCell ref="AU197:AW197"/>
    <mergeCell ref="AX197:AZ197"/>
    <mergeCell ref="BA197:BC197"/>
    <mergeCell ref="V197:X197"/>
    <mergeCell ref="Z197:AB197"/>
    <mergeCell ref="AC197:AE197"/>
    <mergeCell ref="AF197:AH197"/>
    <mergeCell ref="AI197:AK197"/>
    <mergeCell ref="B197:D197"/>
    <mergeCell ref="E197:G197"/>
    <mergeCell ref="H197:J197"/>
    <mergeCell ref="K197:N197"/>
    <mergeCell ref="O197:R197"/>
    <mergeCell ref="S197:U197"/>
    <mergeCell ref="AL198:AN198"/>
    <mergeCell ref="AO198:AQ198"/>
    <mergeCell ref="AR198:AT198"/>
    <mergeCell ref="AU198:AW198"/>
    <mergeCell ref="AX198:AZ198"/>
    <mergeCell ref="BA198:BC198"/>
    <mergeCell ref="V198:X198"/>
    <mergeCell ref="Z198:AB198"/>
    <mergeCell ref="AC198:AE198"/>
    <mergeCell ref="AF198:AH198"/>
    <mergeCell ref="AI198:AK198"/>
    <mergeCell ref="B198:D198"/>
    <mergeCell ref="E198:G198"/>
    <mergeCell ref="H198:J198"/>
    <mergeCell ref="K198:N198"/>
    <mergeCell ref="O198:R198"/>
    <mergeCell ref="S198:U198"/>
    <mergeCell ref="AL199:AN199"/>
    <mergeCell ref="AO199:AQ199"/>
    <mergeCell ref="AR199:AT199"/>
    <mergeCell ref="AU199:AW199"/>
    <mergeCell ref="AX199:AZ199"/>
    <mergeCell ref="BA199:BC199"/>
    <mergeCell ref="V199:X199"/>
    <mergeCell ref="Z199:AB199"/>
    <mergeCell ref="AC199:AE199"/>
    <mergeCell ref="AF199:AH199"/>
    <mergeCell ref="AI199:AK199"/>
    <mergeCell ref="B199:D199"/>
    <mergeCell ref="E199:G199"/>
    <mergeCell ref="H199:J199"/>
    <mergeCell ref="K199:N199"/>
    <mergeCell ref="O199:R199"/>
    <mergeCell ref="S199:U199"/>
    <mergeCell ref="AL200:AN200"/>
    <mergeCell ref="AO200:AQ200"/>
    <mergeCell ref="AR200:AT200"/>
    <mergeCell ref="AU200:AW200"/>
    <mergeCell ref="AX200:AZ200"/>
    <mergeCell ref="BA200:BC200"/>
    <mergeCell ref="V200:X200"/>
    <mergeCell ref="Z200:AB200"/>
    <mergeCell ref="AC200:AE200"/>
    <mergeCell ref="AF200:AH200"/>
    <mergeCell ref="AI200:AK200"/>
    <mergeCell ref="B200:D200"/>
    <mergeCell ref="E200:G200"/>
    <mergeCell ref="H200:J200"/>
    <mergeCell ref="K200:N200"/>
    <mergeCell ref="O200:R200"/>
    <mergeCell ref="S200:U200"/>
    <mergeCell ref="AL201:AN201"/>
    <mergeCell ref="AO201:AQ201"/>
    <mergeCell ref="AR201:AT201"/>
    <mergeCell ref="AU201:AW201"/>
    <mergeCell ref="AX201:AZ201"/>
    <mergeCell ref="BA201:BC201"/>
    <mergeCell ref="V201:X201"/>
    <mergeCell ref="Z201:AB201"/>
    <mergeCell ref="AC201:AE201"/>
    <mergeCell ref="AF201:AH201"/>
    <mergeCell ref="AI201:AK201"/>
    <mergeCell ref="B201:D201"/>
    <mergeCell ref="E201:G201"/>
    <mergeCell ref="H201:J201"/>
    <mergeCell ref="K201:N201"/>
    <mergeCell ref="O201:R201"/>
    <mergeCell ref="S201:U201"/>
    <mergeCell ref="AL202:AN202"/>
    <mergeCell ref="AO202:AQ202"/>
    <mergeCell ref="AR202:AT202"/>
    <mergeCell ref="AU202:AW202"/>
    <mergeCell ref="AX202:AZ202"/>
    <mergeCell ref="BA202:BC202"/>
    <mergeCell ref="V202:X202"/>
    <mergeCell ref="Z202:AB202"/>
    <mergeCell ref="AC202:AE202"/>
    <mergeCell ref="AF202:AH202"/>
    <mergeCell ref="AI202:AK202"/>
    <mergeCell ref="B202:D202"/>
    <mergeCell ref="E202:G202"/>
    <mergeCell ref="H202:J202"/>
    <mergeCell ref="K202:N202"/>
    <mergeCell ref="O202:R202"/>
    <mergeCell ref="S202:U202"/>
    <mergeCell ref="AL203:AN203"/>
    <mergeCell ref="AO203:AQ203"/>
    <mergeCell ref="AR203:AT203"/>
    <mergeCell ref="AU203:AW203"/>
    <mergeCell ref="AX203:AZ203"/>
    <mergeCell ref="BA203:BC203"/>
    <mergeCell ref="V203:X203"/>
    <mergeCell ref="Z203:AB203"/>
    <mergeCell ref="AC203:AE203"/>
    <mergeCell ref="AF203:AH203"/>
    <mergeCell ref="AI203:AK203"/>
    <mergeCell ref="B203:D203"/>
    <mergeCell ref="E203:G203"/>
    <mergeCell ref="H203:J203"/>
    <mergeCell ref="K203:N203"/>
    <mergeCell ref="O203:R203"/>
    <mergeCell ref="S203:U203"/>
    <mergeCell ref="AL204:AN204"/>
    <mergeCell ref="AO204:AQ204"/>
    <mergeCell ref="AR204:AT204"/>
    <mergeCell ref="AU204:AW204"/>
    <mergeCell ref="AX204:AZ204"/>
    <mergeCell ref="BA204:BC204"/>
    <mergeCell ref="V204:X204"/>
    <mergeCell ref="Z204:AB204"/>
    <mergeCell ref="AC204:AE204"/>
    <mergeCell ref="AF204:AH204"/>
    <mergeCell ref="AI204:AK204"/>
    <mergeCell ref="B204:D204"/>
    <mergeCell ref="E204:G204"/>
    <mergeCell ref="H204:J204"/>
    <mergeCell ref="K204:N204"/>
    <mergeCell ref="O204:R204"/>
    <mergeCell ref="S204:U204"/>
    <mergeCell ref="AL205:AN205"/>
    <mergeCell ref="AO205:AQ205"/>
    <mergeCell ref="AR205:AT205"/>
    <mergeCell ref="AU205:AW205"/>
    <mergeCell ref="AX205:AZ205"/>
    <mergeCell ref="BA205:BC205"/>
    <mergeCell ref="V205:X205"/>
    <mergeCell ref="Z205:AB205"/>
    <mergeCell ref="AC205:AE205"/>
    <mergeCell ref="AF205:AH205"/>
    <mergeCell ref="AI205:AK205"/>
    <mergeCell ref="B205:D205"/>
    <mergeCell ref="E205:G205"/>
    <mergeCell ref="H205:J205"/>
    <mergeCell ref="K205:N205"/>
    <mergeCell ref="O205:R205"/>
    <mergeCell ref="S205:U205"/>
    <mergeCell ref="AL206:AN206"/>
    <mergeCell ref="AO206:AQ206"/>
    <mergeCell ref="AR206:AT206"/>
    <mergeCell ref="AU206:AW206"/>
    <mergeCell ref="AX206:AZ206"/>
    <mergeCell ref="BA206:BC206"/>
    <mergeCell ref="V206:X206"/>
    <mergeCell ref="Z206:AB206"/>
    <mergeCell ref="AC206:AE206"/>
    <mergeCell ref="AF206:AH206"/>
    <mergeCell ref="AI206:AK206"/>
    <mergeCell ref="B206:D206"/>
    <mergeCell ref="E206:G206"/>
    <mergeCell ref="H206:J206"/>
    <mergeCell ref="K206:N206"/>
    <mergeCell ref="O206:R206"/>
    <mergeCell ref="S206:U206"/>
    <mergeCell ref="AL207:AN207"/>
    <mergeCell ref="AO207:AQ207"/>
    <mergeCell ref="AR207:AT207"/>
    <mergeCell ref="AU207:AW207"/>
    <mergeCell ref="AX207:AZ207"/>
    <mergeCell ref="BA207:BC207"/>
    <mergeCell ref="V207:X207"/>
    <mergeCell ref="Z207:AB207"/>
    <mergeCell ref="AC207:AE207"/>
    <mergeCell ref="AF207:AH207"/>
    <mergeCell ref="AI207:AK207"/>
    <mergeCell ref="B207:D207"/>
    <mergeCell ref="E207:G207"/>
    <mergeCell ref="H207:J207"/>
    <mergeCell ref="K207:N207"/>
    <mergeCell ref="O207:R207"/>
    <mergeCell ref="S207:U207"/>
    <mergeCell ref="AL208:AN208"/>
    <mergeCell ref="AO208:AQ208"/>
    <mergeCell ref="AR208:AT208"/>
    <mergeCell ref="AU208:AW208"/>
    <mergeCell ref="AX208:AZ208"/>
    <mergeCell ref="BA208:BC208"/>
    <mergeCell ref="V208:X208"/>
    <mergeCell ref="Z208:AB208"/>
    <mergeCell ref="AC208:AE208"/>
    <mergeCell ref="AF208:AH208"/>
    <mergeCell ref="AI208:AK208"/>
    <mergeCell ref="B208:D208"/>
    <mergeCell ref="E208:G208"/>
    <mergeCell ref="H208:J208"/>
    <mergeCell ref="K208:N208"/>
    <mergeCell ref="O208:R208"/>
    <mergeCell ref="S208:U208"/>
    <mergeCell ref="AL209:AN209"/>
    <mergeCell ref="AO209:AQ209"/>
    <mergeCell ref="AR209:AT209"/>
    <mergeCell ref="AU209:AW209"/>
    <mergeCell ref="AX209:AZ209"/>
    <mergeCell ref="BA209:BC209"/>
    <mergeCell ref="V209:X209"/>
    <mergeCell ref="Z209:AB209"/>
    <mergeCell ref="AC209:AE209"/>
    <mergeCell ref="AF209:AH209"/>
    <mergeCell ref="AI209:AK209"/>
    <mergeCell ref="B209:D209"/>
    <mergeCell ref="E209:G209"/>
    <mergeCell ref="H209:J209"/>
    <mergeCell ref="K209:N209"/>
    <mergeCell ref="O209:R209"/>
    <mergeCell ref="S209:U209"/>
    <mergeCell ref="AL210:AN210"/>
    <mergeCell ref="AO210:AQ210"/>
    <mergeCell ref="AR210:AT210"/>
    <mergeCell ref="AU210:AW210"/>
    <mergeCell ref="AX210:AZ210"/>
    <mergeCell ref="BA210:BC210"/>
    <mergeCell ref="V210:X210"/>
    <mergeCell ref="Z210:AB210"/>
    <mergeCell ref="AC210:AE210"/>
    <mergeCell ref="AF210:AH210"/>
    <mergeCell ref="AI210:AK210"/>
    <mergeCell ref="B210:D210"/>
    <mergeCell ref="E210:G210"/>
    <mergeCell ref="H210:J210"/>
    <mergeCell ref="K210:N210"/>
    <mergeCell ref="O210:R210"/>
    <mergeCell ref="S210:U210"/>
    <mergeCell ref="AL211:AN211"/>
    <mergeCell ref="AO211:AQ211"/>
    <mergeCell ref="AR211:AT211"/>
    <mergeCell ref="AU211:AW211"/>
    <mergeCell ref="AX211:AZ211"/>
    <mergeCell ref="BA211:BC211"/>
    <mergeCell ref="V211:X211"/>
    <mergeCell ref="Z211:AB211"/>
    <mergeCell ref="AC211:AE211"/>
    <mergeCell ref="AF211:AH211"/>
    <mergeCell ref="AI211:AK211"/>
    <mergeCell ref="B211:D211"/>
    <mergeCell ref="E211:G211"/>
    <mergeCell ref="H211:J211"/>
    <mergeCell ref="K211:N211"/>
    <mergeCell ref="O211:R211"/>
    <mergeCell ref="S211:U211"/>
    <mergeCell ref="AL212:AN212"/>
    <mergeCell ref="AO212:AQ212"/>
    <mergeCell ref="AR212:AT212"/>
    <mergeCell ref="AU212:AW212"/>
    <mergeCell ref="AX212:AZ212"/>
    <mergeCell ref="BA212:BC212"/>
    <mergeCell ref="V212:X212"/>
    <mergeCell ref="Z212:AB212"/>
    <mergeCell ref="AC212:AE212"/>
    <mergeCell ref="AF212:AH212"/>
    <mergeCell ref="AI212:AK212"/>
    <mergeCell ref="B212:D212"/>
    <mergeCell ref="E212:G212"/>
    <mergeCell ref="H212:J212"/>
    <mergeCell ref="K212:N212"/>
    <mergeCell ref="O212:R212"/>
    <mergeCell ref="S212:U212"/>
    <mergeCell ref="AL213:AN213"/>
    <mergeCell ref="AO213:AQ213"/>
    <mergeCell ref="AR213:AT213"/>
    <mergeCell ref="AU213:AW213"/>
    <mergeCell ref="AX213:AZ213"/>
    <mergeCell ref="BA213:BC213"/>
    <mergeCell ref="V213:X213"/>
    <mergeCell ref="Z213:AB213"/>
    <mergeCell ref="AC213:AE213"/>
    <mergeCell ref="AF213:AH213"/>
    <mergeCell ref="AI213:AK213"/>
    <mergeCell ref="B213:D213"/>
    <mergeCell ref="E213:G213"/>
    <mergeCell ref="H213:J213"/>
    <mergeCell ref="K213:N213"/>
    <mergeCell ref="O213:R213"/>
    <mergeCell ref="S213:U213"/>
    <mergeCell ref="AL214:AN214"/>
    <mergeCell ref="AO214:AQ214"/>
    <mergeCell ref="AR214:AT214"/>
    <mergeCell ref="AU214:AW214"/>
    <mergeCell ref="AX214:AZ214"/>
    <mergeCell ref="BA214:BC214"/>
    <mergeCell ref="V214:X214"/>
    <mergeCell ref="Z214:AB214"/>
    <mergeCell ref="AC214:AE214"/>
    <mergeCell ref="AF214:AH214"/>
    <mergeCell ref="AI214:AK214"/>
    <mergeCell ref="B214:D214"/>
    <mergeCell ref="E214:G214"/>
    <mergeCell ref="H214:J214"/>
    <mergeCell ref="K214:N214"/>
    <mergeCell ref="O214:R214"/>
    <mergeCell ref="S214:U214"/>
    <mergeCell ref="AL215:AN215"/>
    <mergeCell ref="AO215:AQ215"/>
    <mergeCell ref="AR215:AT215"/>
    <mergeCell ref="AU215:AW215"/>
    <mergeCell ref="AX215:AZ215"/>
    <mergeCell ref="BA215:BC215"/>
    <mergeCell ref="V215:X215"/>
    <mergeCell ref="Z215:AB215"/>
    <mergeCell ref="AC215:AE215"/>
    <mergeCell ref="AF215:AH215"/>
    <mergeCell ref="AI215:AK215"/>
    <mergeCell ref="B215:D215"/>
    <mergeCell ref="E215:G215"/>
    <mergeCell ref="H215:J215"/>
    <mergeCell ref="K215:N215"/>
    <mergeCell ref="O215:R215"/>
    <mergeCell ref="S215:U215"/>
    <mergeCell ref="AL216:AN216"/>
    <mergeCell ref="AO216:AQ216"/>
    <mergeCell ref="AR216:AT216"/>
    <mergeCell ref="AU216:AW216"/>
    <mergeCell ref="AX216:AZ216"/>
    <mergeCell ref="BA216:BC216"/>
    <mergeCell ref="V216:X216"/>
    <mergeCell ref="Z216:AB216"/>
    <mergeCell ref="AC216:AE216"/>
    <mergeCell ref="AF216:AH216"/>
    <mergeCell ref="AI216:AK216"/>
    <mergeCell ref="B216:D216"/>
    <mergeCell ref="E216:G216"/>
    <mergeCell ref="H216:J216"/>
    <mergeCell ref="K216:N216"/>
    <mergeCell ref="O216:R216"/>
    <mergeCell ref="S216:U216"/>
    <mergeCell ref="AL217:AN217"/>
    <mergeCell ref="AO217:AQ217"/>
    <mergeCell ref="AR217:AT217"/>
    <mergeCell ref="AU217:AW217"/>
    <mergeCell ref="AX217:AZ217"/>
    <mergeCell ref="BA217:BC217"/>
    <mergeCell ref="V217:X217"/>
    <mergeCell ref="Z217:AB217"/>
    <mergeCell ref="AC217:AE217"/>
    <mergeCell ref="AF217:AH217"/>
    <mergeCell ref="AI217:AK217"/>
    <mergeCell ref="B217:D217"/>
    <mergeCell ref="E217:G217"/>
    <mergeCell ref="H217:J217"/>
    <mergeCell ref="K217:N217"/>
    <mergeCell ref="O217:R217"/>
    <mergeCell ref="S217:U217"/>
    <mergeCell ref="AL218:AN218"/>
    <mergeCell ref="AO218:AQ218"/>
    <mergeCell ref="AR218:AT218"/>
    <mergeCell ref="AU218:AW218"/>
    <mergeCell ref="AX218:AZ218"/>
    <mergeCell ref="BA218:BC218"/>
    <mergeCell ref="V218:X218"/>
    <mergeCell ref="Z218:AB218"/>
    <mergeCell ref="AC218:AE218"/>
    <mergeCell ref="AF218:AH218"/>
    <mergeCell ref="AI218:AK218"/>
    <mergeCell ref="B218:D218"/>
    <mergeCell ref="E218:G218"/>
    <mergeCell ref="H218:J218"/>
    <mergeCell ref="K218:N218"/>
    <mergeCell ref="O218:R218"/>
    <mergeCell ref="S218:U218"/>
    <mergeCell ref="AL219:AN219"/>
    <mergeCell ref="AO219:AQ219"/>
    <mergeCell ref="AR219:AT219"/>
    <mergeCell ref="AU219:AW219"/>
    <mergeCell ref="AX219:AZ219"/>
    <mergeCell ref="BA219:BC219"/>
    <mergeCell ref="V219:X219"/>
    <mergeCell ref="Z219:AB219"/>
    <mergeCell ref="AC219:AE219"/>
    <mergeCell ref="AF219:AH219"/>
    <mergeCell ref="AI219:AK219"/>
    <mergeCell ref="B219:D219"/>
    <mergeCell ref="E219:G219"/>
    <mergeCell ref="H219:J219"/>
    <mergeCell ref="K219:N219"/>
    <mergeCell ref="O219:R219"/>
    <mergeCell ref="S219:U219"/>
    <mergeCell ref="AL220:AN220"/>
    <mergeCell ref="AO220:AQ220"/>
    <mergeCell ref="AR220:AT220"/>
    <mergeCell ref="AU220:AW220"/>
    <mergeCell ref="AX220:AZ220"/>
    <mergeCell ref="BA220:BC220"/>
    <mergeCell ref="V220:X220"/>
    <mergeCell ref="Z220:AB220"/>
    <mergeCell ref="AC220:AE220"/>
    <mergeCell ref="AF220:AH220"/>
    <mergeCell ref="AI220:AK220"/>
    <mergeCell ref="B220:D220"/>
    <mergeCell ref="E220:G220"/>
    <mergeCell ref="H220:J220"/>
    <mergeCell ref="K220:N220"/>
    <mergeCell ref="O220:R220"/>
    <mergeCell ref="S220:U220"/>
    <mergeCell ref="AL221:AN221"/>
    <mergeCell ref="AO221:AQ221"/>
    <mergeCell ref="AR221:AT221"/>
    <mergeCell ref="AU221:AW221"/>
    <mergeCell ref="AX221:AZ221"/>
    <mergeCell ref="BA221:BC221"/>
    <mergeCell ref="V221:X221"/>
    <mergeCell ref="Z221:AB221"/>
    <mergeCell ref="AC221:AE221"/>
    <mergeCell ref="AF221:AH221"/>
    <mergeCell ref="AI221:AK221"/>
    <mergeCell ref="B221:D221"/>
    <mergeCell ref="E221:G221"/>
    <mergeCell ref="H221:J221"/>
    <mergeCell ref="K221:N221"/>
    <mergeCell ref="O221:R221"/>
    <mergeCell ref="S221:U221"/>
    <mergeCell ref="AL222:AN222"/>
    <mergeCell ref="AO222:AQ222"/>
    <mergeCell ref="AR222:AT222"/>
    <mergeCell ref="AU222:AW222"/>
    <mergeCell ref="AX222:AZ222"/>
    <mergeCell ref="BA222:BC222"/>
    <mergeCell ref="V222:X222"/>
    <mergeCell ref="Z222:AB222"/>
    <mergeCell ref="AC222:AE222"/>
    <mergeCell ref="AF222:AH222"/>
    <mergeCell ref="AI222:AK222"/>
    <mergeCell ref="B222:D222"/>
    <mergeCell ref="E222:G222"/>
    <mergeCell ref="H222:J222"/>
    <mergeCell ref="K222:N222"/>
    <mergeCell ref="O222:R222"/>
    <mergeCell ref="S222:U222"/>
    <mergeCell ref="AL223:AN223"/>
    <mergeCell ref="AO223:AQ223"/>
    <mergeCell ref="AR223:AT223"/>
    <mergeCell ref="AU223:AW223"/>
    <mergeCell ref="AX223:AZ223"/>
    <mergeCell ref="BA223:BC223"/>
    <mergeCell ref="V223:X223"/>
    <mergeCell ref="Z223:AB223"/>
    <mergeCell ref="AC223:AE223"/>
    <mergeCell ref="AF223:AH223"/>
    <mergeCell ref="AI223:AK223"/>
    <mergeCell ref="B223:D223"/>
    <mergeCell ref="E223:G223"/>
    <mergeCell ref="H223:J223"/>
    <mergeCell ref="K223:N223"/>
    <mergeCell ref="O223:R223"/>
    <mergeCell ref="S223:U223"/>
    <mergeCell ref="AL224:AN224"/>
    <mergeCell ref="AO224:AQ224"/>
    <mergeCell ref="AR224:AT224"/>
    <mergeCell ref="AU224:AW224"/>
    <mergeCell ref="AX224:AZ224"/>
    <mergeCell ref="BA224:BC224"/>
    <mergeCell ref="V224:X224"/>
    <mergeCell ref="Z224:AB224"/>
    <mergeCell ref="AC224:AE224"/>
    <mergeCell ref="AF224:AH224"/>
    <mergeCell ref="AI224:AK224"/>
    <mergeCell ref="B224:D224"/>
    <mergeCell ref="E224:G224"/>
    <mergeCell ref="H224:J224"/>
    <mergeCell ref="K224:N224"/>
    <mergeCell ref="O224:R224"/>
    <mergeCell ref="S224:U224"/>
    <mergeCell ref="AX226:AZ226"/>
    <mergeCell ref="BA226:BC226"/>
    <mergeCell ref="A232:BD243"/>
    <mergeCell ref="AF226:AH226"/>
    <mergeCell ref="AI226:AK226"/>
    <mergeCell ref="AL226:AN226"/>
    <mergeCell ref="AO226:AQ226"/>
    <mergeCell ref="AR226:AT226"/>
    <mergeCell ref="AU226:AW226"/>
    <mergeCell ref="A226:R226"/>
    <mergeCell ref="S226:U226"/>
    <mergeCell ref="V226:X226"/>
    <mergeCell ref="Z226:AB226"/>
    <mergeCell ref="AC226:AE226"/>
    <mergeCell ref="AL225:AN225"/>
    <mergeCell ref="AO225:AQ225"/>
    <mergeCell ref="AR225:AT225"/>
    <mergeCell ref="AU225:AW225"/>
    <mergeCell ref="AX225:AZ225"/>
    <mergeCell ref="BA225:BC225"/>
    <mergeCell ref="V225:X225"/>
    <mergeCell ref="Z225:AB225"/>
    <mergeCell ref="AC225:AE225"/>
    <mergeCell ref="AF225:AH225"/>
    <mergeCell ref="AI225:AK225"/>
    <mergeCell ref="B225:D225"/>
    <mergeCell ref="E225:G225"/>
    <mergeCell ref="H225:J225"/>
    <mergeCell ref="K225:N225"/>
    <mergeCell ref="O225:R225"/>
    <mergeCell ref="S225:U225"/>
  </mergeCells>
  <dataValidations count="2">
    <dataValidation type="list" allowBlank="1" showInputMessage="1" showErrorMessage="1" errorTitle="Kostengruppen" error="Bitte wählen Sie eine Kostengruppe aus der Dropdown Liste!" promptTitle="Kostengruppen" prompt="Bitte wählen Sie eine Kostengruppe aus der Dropdown Liste!" sqref="Y40:Y225">
      <formula1>Kostengruppen</formula1>
    </dataValidation>
    <dataValidation allowBlank="1" showInputMessage="1" showErrorMessage="1" promptTitle="besondere Bauten" prompt="hier sind insbesondere Ingenieurbauwerke gemeint" sqref="BH32"/>
  </dataValidations>
  <pageMargins left="0.11811023622047245" right="0.11811023622047245" top="0.78740157480314965" bottom="0.78740157480314965" header="0.31496062992125984" footer="0.31496062992125984"/>
  <pageSetup paperSize="8" scale="90" orientation="landscape" r:id="rId1"/>
  <headerFooter>
    <oddHeader>&amp;RAnlage 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ostengruppen" error="Bitte wählen Sie eine Kostengruppe aus der Dropdown Liste!" promptTitle="Kostengruppen" prompt="Bitte wählen Sie eine Kostengruppe aus der Dropdown Liste!">
          <x14:formula1>
            <xm:f>Hinweisblatt!$N$1:$N$61</xm:f>
          </x14:formula1>
          <xm:sqref>Y18:Y39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EH305"/>
  <sheetViews>
    <sheetView showGridLines="0" showRuler="0" zoomScaleNormal="100" zoomScalePageLayoutView="90" workbookViewId="0">
      <pane ySplit="17" topLeftCell="A33" activePane="bottomLeft" state="frozen"/>
      <selection pane="bottomLeft" activeCell="V17" sqref="V17:X17"/>
    </sheetView>
  </sheetViews>
  <sheetFormatPr baseColWidth="10" defaultColWidth="0" defaultRowHeight="14.25" zeroHeight="1" x14ac:dyDescent="0.2"/>
  <cols>
    <col min="1" max="3" width="3.28515625" style="28" customWidth="1"/>
    <col min="4" max="7" width="3.5703125" style="28" customWidth="1"/>
    <col min="8" max="10" width="2.85546875" style="28" customWidth="1"/>
    <col min="11" max="24" width="3.28515625" style="28" customWidth="1"/>
    <col min="25" max="25" width="16.7109375" style="28" customWidth="1"/>
    <col min="26" max="28" width="3.28515625" style="28" customWidth="1"/>
    <col min="29" max="37" width="9.85546875" style="28" customWidth="1"/>
    <col min="38" max="38" width="25.28515625" style="28" customWidth="1"/>
    <col min="39" max="39" width="2.7109375" style="28" customWidth="1"/>
    <col min="40" max="41" width="3.28515625" style="162" hidden="1" customWidth="1"/>
    <col min="42" max="52" width="3.28515625" style="113" hidden="1" customWidth="1"/>
    <col min="53" max="57" width="3.28515625" style="1" hidden="1" customWidth="1"/>
    <col min="58" max="337" width="3.28515625" style="28" hidden="1" customWidth="1"/>
    <col min="338" max="338" width="0" style="28" hidden="1" customWidth="1"/>
    <col min="339" max="16384" width="0" style="28" hidden="1"/>
  </cols>
  <sheetData>
    <row r="1" spans="1:16362" ht="15.75" x14ac:dyDescent="0.25">
      <c r="A1" s="278" t="s">
        <v>228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AP1" s="109"/>
      <c r="AQ1" s="109"/>
      <c r="AR1" s="110"/>
      <c r="AS1" s="110"/>
      <c r="AT1" s="110"/>
      <c r="AU1" s="110"/>
      <c r="AV1" s="110"/>
      <c r="AW1" s="110"/>
      <c r="AX1" s="110"/>
      <c r="AY1" s="110"/>
      <c r="AZ1" s="110"/>
      <c r="BA1" s="130"/>
      <c r="BB1" s="130"/>
      <c r="BC1" s="130"/>
    </row>
    <row r="2" spans="1:16362" s="31" customFormat="1" ht="11.25" x14ac:dyDescent="0.2">
      <c r="A2" s="31" t="s">
        <v>20</v>
      </c>
      <c r="B2" s="33"/>
      <c r="D2" s="31" t="s">
        <v>23</v>
      </c>
      <c r="E2" s="31" t="s">
        <v>229</v>
      </c>
      <c r="N2" s="147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9"/>
      <c r="BB2" s="149"/>
      <c r="BC2" s="149"/>
      <c r="BD2" s="133"/>
      <c r="BE2" s="133"/>
    </row>
    <row r="3" spans="1:16362" s="31" customFormat="1" ht="11.25" x14ac:dyDescent="0.2">
      <c r="A3" s="33"/>
      <c r="B3" s="33"/>
      <c r="D3" s="31" t="s">
        <v>19</v>
      </c>
      <c r="E3" s="31" t="s">
        <v>131</v>
      </c>
      <c r="N3" s="147"/>
      <c r="AP3" s="151"/>
      <c r="AQ3" s="151"/>
      <c r="AR3" s="148"/>
      <c r="AS3" s="148"/>
      <c r="AT3" s="148"/>
      <c r="AU3" s="148"/>
      <c r="AV3" s="148"/>
      <c r="AW3" s="148"/>
      <c r="AX3" s="148"/>
      <c r="AY3" s="148"/>
      <c r="AZ3" s="148"/>
      <c r="BA3" s="149"/>
      <c r="BB3" s="149"/>
      <c r="BC3" s="149"/>
      <c r="BD3" s="133"/>
      <c r="BE3" s="133"/>
    </row>
    <row r="4" spans="1:16362" s="31" customFormat="1" ht="11.25" x14ac:dyDescent="0.2">
      <c r="D4" s="31" t="s">
        <v>24</v>
      </c>
      <c r="E4" s="31" t="s">
        <v>191</v>
      </c>
      <c r="N4" s="147"/>
      <c r="AP4" s="148"/>
      <c r="AQ4" s="148"/>
      <c r="AR4" s="151"/>
      <c r="AS4" s="151"/>
      <c r="AT4" s="119"/>
      <c r="AU4" s="119"/>
      <c r="AV4" s="119"/>
      <c r="AW4" s="118"/>
      <c r="AX4" s="119"/>
      <c r="AY4" s="119"/>
      <c r="AZ4" s="119"/>
      <c r="BA4" s="154"/>
      <c r="BB4" s="154"/>
      <c r="BC4" s="154"/>
      <c r="BD4" s="133"/>
      <c r="BE4" s="133"/>
    </row>
    <row r="5" spans="1:16362" s="31" customFormat="1" ht="11.25" x14ac:dyDescent="0.2">
      <c r="D5" s="31" t="s">
        <v>25</v>
      </c>
      <c r="E5" s="150" t="s">
        <v>230</v>
      </c>
      <c r="N5" s="147"/>
      <c r="AP5" s="151"/>
      <c r="AQ5" s="151"/>
      <c r="AR5" s="151"/>
      <c r="AS5" s="151"/>
      <c r="AT5" s="119"/>
      <c r="AU5" s="119"/>
      <c r="AV5" s="119"/>
      <c r="AW5" s="119"/>
      <c r="AX5" s="119"/>
      <c r="AY5" s="119"/>
      <c r="AZ5" s="119"/>
      <c r="BA5" s="154"/>
      <c r="BB5" s="154"/>
      <c r="BC5" s="154"/>
      <c r="BD5" s="133"/>
      <c r="BE5" s="133"/>
    </row>
    <row r="6" spans="1:16362" ht="14.25" customHeight="1" x14ac:dyDescent="0.2">
      <c r="A6" s="170"/>
      <c r="B6" s="170"/>
      <c r="C6" s="68"/>
      <c r="D6" s="68"/>
      <c r="F6" s="139"/>
      <c r="G6" s="139"/>
      <c r="H6" s="139"/>
      <c r="I6" s="139"/>
      <c r="J6" s="139"/>
      <c r="K6" s="139"/>
      <c r="L6" s="139"/>
      <c r="M6" s="68"/>
      <c r="N6" s="69"/>
      <c r="O6" s="68"/>
      <c r="P6" s="68"/>
      <c r="AP6" s="112"/>
      <c r="AQ6" s="112"/>
      <c r="AR6" s="112"/>
      <c r="AS6" s="112"/>
      <c r="AT6" s="111"/>
      <c r="AU6" s="111"/>
      <c r="AV6" s="111"/>
      <c r="AW6" s="111"/>
      <c r="AX6" s="111"/>
      <c r="AY6" s="111"/>
      <c r="AZ6" s="111"/>
      <c r="BA6" s="131"/>
      <c r="BB6" s="131"/>
      <c r="BC6" s="131"/>
    </row>
    <row r="7" spans="1:16362" ht="14.25" customHeight="1" x14ac:dyDescent="0.2">
      <c r="N7" s="29"/>
      <c r="AP7" s="109"/>
      <c r="AQ7" s="109"/>
      <c r="AR7" s="109"/>
      <c r="AS7" s="110"/>
      <c r="AT7" s="110"/>
      <c r="AU7" s="110"/>
      <c r="AV7" s="110"/>
      <c r="AW7" s="110"/>
      <c r="AX7" s="110"/>
      <c r="AY7" s="110"/>
      <c r="AZ7" s="110"/>
      <c r="BA7" s="130"/>
      <c r="BB7" s="130"/>
      <c r="BC7" s="130"/>
    </row>
    <row r="8" spans="1:16362" ht="15" customHeight="1" x14ac:dyDescent="0.25">
      <c r="A8" s="279" t="s">
        <v>0</v>
      </c>
      <c r="B8" s="279"/>
      <c r="C8" s="279"/>
      <c r="D8" s="279"/>
      <c r="E8" s="279"/>
      <c r="F8" s="279"/>
      <c r="G8" s="279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66"/>
      <c r="AE8" s="66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29"/>
      <c r="BB8" s="129"/>
      <c r="BC8" s="129"/>
    </row>
    <row r="9" spans="1:16362" ht="15" customHeight="1" x14ac:dyDescent="0.25">
      <c r="A9" s="279" t="s">
        <v>21</v>
      </c>
      <c r="B9" s="279"/>
      <c r="C9" s="279"/>
      <c r="D9" s="279"/>
      <c r="E9" s="279"/>
      <c r="F9" s="279"/>
      <c r="G9" s="279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66"/>
      <c r="AE9" s="66"/>
      <c r="AP9" s="112"/>
      <c r="AQ9" s="112"/>
      <c r="AR9" s="109"/>
      <c r="AS9" s="109"/>
      <c r="AT9" s="109"/>
      <c r="AU9" s="109"/>
      <c r="AV9" s="109"/>
      <c r="AW9" s="109"/>
      <c r="AX9" s="109"/>
      <c r="AY9" s="109"/>
      <c r="AZ9" s="109"/>
      <c r="BA9" s="129"/>
      <c r="BB9" s="129"/>
      <c r="BC9" s="129"/>
    </row>
    <row r="10" spans="1:16362" ht="15" customHeight="1" x14ac:dyDescent="0.25">
      <c r="A10" s="279" t="s">
        <v>1</v>
      </c>
      <c r="B10" s="279"/>
      <c r="C10" s="279"/>
      <c r="D10" s="279"/>
      <c r="E10" s="279"/>
      <c r="F10" s="279"/>
      <c r="G10" s="279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66"/>
      <c r="AE10" s="66"/>
      <c r="AP10" s="112"/>
      <c r="AQ10" s="112"/>
      <c r="AR10" s="109"/>
      <c r="AS10" s="109"/>
      <c r="AT10" s="109"/>
      <c r="AU10" s="109"/>
      <c r="AV10" s="109"/>
      <c r="AW10" s="109"/>
      <c r="AX10" s="109"/>
      <c r="AY10" s="109"/>
      <c r="AZ10" s="109"/>
      <c r="BA10" s="129"/>
      <c r="BB10" s="129"/>
      <c r="BC10" s="129"/>
    </row>
    <row r="11" spans="1:16362" s="62" customFormat="1" ht="15" customHeight="1" x14ac:dyDescent="0.25">
      <c r="A11" s="279" t="s">
        <v>22</v>
      </c>
      <c r="B11" s="279"/>
      <c r="C11" s="279"/>
      <c r="D11" s="279"/>
      <c r="E11" s="279"/>
      <c r="F11" s="279"/>
      <c r="G11" s="279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</row>
    <row r="12" spans="1:16362" ht="15" customHeight="1" x14ac:dyDescent="0.25">
      <c r="A12" s="30"/>
      <c r="N12" s="29"/>
      <c r="AP12" s="112"/>
      <c r="AQ12" s="112"/>
      <c r="AR12" s="109"/>
      <c r="AS12" s="109"/>
      <c r="AT12" s="109"/>
      <c r="AU12" s="109"/>
      <c r="AV12" s="109"/>
      <c r="AW12" s="109"/>
      <c r="AX12" s="109"/>
      <c r="AY12" s="109"/>
      <c r="AZ12" s="109"/>
      <c r="BA12" s="129"/>
      <c r="BB12" s="129"/>
      <c r="BC12" s="129"/>
    </row>
    <row r="13" spans="1:16362" ht="12" customHeight="1" x14ac:dyDescent="0.2">
      <c r="AP13" s="112"/>
      <c r="AQ13" s="112"/>
      <c r="AR13" s="109"/>
      <c r="AS13" s="109"/>
      <c r="AT13" s="109"/>
      <c r="AU13" s="109"/>
      <c r="AV13" s="109"/>
      <c r="AW13" s="109"/>
      <c r="AX13" s="109"/>
      <c r="AY13" s="109"/>
      <c r="AZ13" s="109"/>
      <c r="BA13" s="129"/>
      <c r="BB13" s="129"/>
      <c r="BC13" s="129"/>
    </row>
    <row r="14" spans="1:16362" s="31" customFormat="1" ht="29.25" customHeight="1" x14ac:dyDescent="0.2">
      <c r="A14" s="242" t="s">
        <v>26</v>
      </c>
      <c r="B14" s="243" t="s">
        <v>17</v>
      </c>
      <c r="C14" s="243"/>
      <c r="D14" s="243"/>
      <c r="E14" s="243" t="s">
        <v>28</v>
      </c>
      <c r="F14" s="243"/>
      <c r="G14" s="243"/>
      <c r="H14" s="243" t="s">
        <v>150</v>
      </c>
      <c r="I14" s="243"/>
      <c r="J14" s="243"/>
      <c r="K14" s="243" t="s">
        <v>56</v>
      </c>
      <c r="L14" s="243"/>
      <c r="M14" s="243"/>
      <c r="N14" s="243"/>
      <c r="O14" s="243" t="s">
        <v>152</v>
      </c>
      <c r="P14" s="243"/>
      <c r="Q14" s="243"/>
      <c r="R14" s="243"/>
      <c r="S14" s="263" t="s">
        <v>153</v>
      </c>
      <c r="T14" s="264"/>
      <c r="U14" s="265"/>
      <c r="V14" s="243" t="s">
        <v>148</v>
      </c>
      <c r="W14" s="243"/>
      <c r="X14" s="243"/>
      <c r="Y14" s="269" t="s">
        <v>218</v>
      </c>
      <c r="Z14" s="263" t="s">
        <v>188</v>
      </c>
      <c r="AA14" s="264"/>
      <c r="AB14" s="265"/>
      <c r="AC14" s="260" t="s">
        <v>18</v>
      </c>
      <c r="AD14" s="261"/>
      <c r="AE14" s="261"/>
      <c r="AF14" s="261"/>
      <c r="AG14" s="261"/>
      <c r="AH14" s="261"/>
      <c r="AI14" s="261"/>
      <c r="AJ14" s="261"/>
      <c r="AK14" s="261"/>
      <c r="AL14" s="262"/>
      <c r="AP14" s="108"/>
      <c r="AQ14" s="112"/>
      <c r="AR14" s="109"/>
      <c r="AS14" s="109"/>
      <c r="AT14" s="109"/>
      <c r="AU14" s="109"/>
      <c r="AV14" s="109"/>
      <c r="AW14" s="109"/>
      <c r="AX14" s="109"/>
      <c r="AY14" s="109"/>
      <c r="AZ14" s="109"/>
      <c r="BA14" s="129"/>
      <c r="BB14" s="129"/>
      <c r="BC14" s="129"/>
      <c r="BD14" s="133"/>
      <c r="BE14" s="133"/>
    </row>
    <row r="15" spans="1:16362" s="31" customFormat="1" ht="36.75" customHeight="1" x14ac:dyDescent="0.2">
      <c r="A15" s="242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66"/>
      <c r="T15" s="267"/>
      <c r="U15" s="268"/>
      <c r="V15" s="243"/>
      <c r="W15" s="243"/>
      <c r="X15" s="243"/>
      <c r="Y15" s="270"/>
      <c r="Z15" s="266"/>
      <c r="AA15" s="267"/>
      <c r="AB15" s="268"/>
      <c r="AC15" s="183" t="s">
        <v>52</v>
      </c>
      <c r="AD15" s="183" t="s">
        <v>53</v>
      </c>
      <c r="AE15" s="183" t="s">
        <v>42</v>
      </c>
      <c r="AF15" s="183" t="s">
        <v>149</v>
      </c>
      <c r="AG15" s="183" t="s">
        <v>51</v>
      </c>
      <c r="AH15" s="183" t="s">
        <v>54</v>
      </c>
      <c r="AI15" s="183" t="s">
        <v>49</v>
      </c>
      <c r="AJ15" s="183" t="s">
        <v>206</v>
      </c>
      <c r="AK15" s="191" t="s">
        <v>55</v>
      </c>
      <c r="AL15" s="32" t="s">
        <v>207</v>
      </c>
      <c r="AP15" s="115"/>
      <c r="AQ15" s="109"/>
      <c r="AR15" s="112"/>
      <c r="AS15" s="109"/>
      <c r="AT15" s="109"/>
      <c r="AU15" s="109"/>
      <c r="AV15" s="109"/>
      <c r="AW15" s="109"/>
      <c r="AX15" s="109"/>
      <c r="AY15" s="109"/>
      <c r="AZ15" s="109"/>
      <c r="BA15" s="129"/>
      <c r="BB15" s="129"/>
      <c r="BC15" s="129"/>
      <c r="BD15" s="133"/>
      <c r="BE15" s="133"/>
    </row>
    <row r="16" spans="1:16362" s="31" customFormat="1" ht="12" customHeight="1" x14ac:dyDescent="0.2">
      <c r="A16" s="71"/>
      <c r="B16" s="254"/>
      <c r="C16" s="255"/>
      <c r="D16" s="256"/>
      <c r="E16" s="254"/>
      <c r="F16" s="255"/>
      <c r="G16" s="256"/>
      <c r="H16" s="254"/>
      <c r="I16" s="255"/>
      <c r="J16" s="256"/>
      <c r="K16" s="254"/>
      <c r="L16" s="255"/>
      <c r="M16" s="255"/>
      <c r="N16" s="256"/>
      <c r="O16" s="254"/>
      <c r="P16" s="255"/>
      <c r="Q16" s="255"/>
      <c r="R16" s="256"/>
      <c r="S16" s="254"/>
      <c r="T16" s="255"/>
      <c r="U16" s="256"/>
      <c r="V16" s="254"/>
      <c r="W16" s="255"/>
      <c r="X16" s="256"/>
      <c r="Y16" s="187"/>
      <c r="Z16" s="254"/>
      <c r="AA16" s="255"/>
      <c r="AB16" s="256"/>
      <c r="AC16" s="184"/>
      <c r="AD16" s="184"/>
      <c r="AE16" s="184"/>
      <c r="AF16" s="184"/>
      <c r="AG16" s="184"/>
      <c r="AH16" s="184"/>
      <c r="AI16" s="184"/>
      <c r="AJ16" s="184"/>
      <c r="AK16" s="185"/>
      <c r="AL16" s="32"/>
      <c r="AP16" s="118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29"/>
      <c r="BB16" s="129"/>
      <c r="BC16" s="129"/>
      <c r="BD16" s="133"/>
      <c r="BE16" s="133"/>
    </row>
    <row r="17" spans="1:57" s="31" customFormat="1" ht="12" customHeight="1" x14ac:dyDescent="0.2">
      <c r="A17" s="253" t="s">
        <v>208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2"/>
      <c r="S17" s="250">
        <f>SUM(S18:U225)</f>
        <v>0</v>
      </c>
      <c r="T17" s="251"/>
      <c r="U17" s="252"/>
      <c r="V17" s="250">
        <f>SUM(V18:X225)</f>
        <v>0</v>
      </c>
      <c r="W17" s="251"/>
      <c r="X17" s="252"/>
      <c r="Y17" s="178"/>
      <c r="Z17" s="250">
        <f>SUM(Z18:AB225)</f>
        <v>0</v>
      </c>
      <c r="AA17" s="251"/>
      <c r="AB17" s="252"/>
      <c r="AC17" s="179">
        <f t="shared" ref="AC17:AK17" si="0">SUM(AC18:AC225)</f>
        <v>0</v>
      </c>
      <c r="AD17" s="179">
        <f t="shared" si="0"/>
        <v>0</v>
      </c>
      <c r="AE17" s="179">
        <f t="shared" si="0"/>
        <v>0</v>
      </c>
      <c r="AF17" s="179">
        <f t="shared" si="0"/>
        <v>0</v>
      </c>
      <c r="AG17" s="179">
        <f t="shared" si="0"/>
        <v>0</v>
      </c>
      <c r="AH17" s="179">
        <f t="shared" si="0"/>
        <v>0</v>
      </c>
      <c r="AI17" s="179">
        <f t="shared" si="0"/>
        <v>0</v>
      </c>
      <c r="AJ17" s="179">
        <f t="shared" si="0"/>
        <v>0</v>
      </c>
      <c r="AK17" s="192">
        <f t="shared" si="0"/>
        <v>0</v>
      </c>
      <c r="AL17" s="77">
        <f>SUM(Z17:AK17)</f>
        <v>0</v>
      </c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29"/>
      <c r="BB17" s="129"/>
      <c r="BC17" s="129"/>
      <c r="BD17" s="133"/>
      <c r="BE17" s="133"/>
    </row>
    <row r="18" spans="1:57" s="31" customFormat="1" ht="17.25" customHeight="1" x14ac:dyDescent="0.2">
      <c r="A18" s="72">
        <v>1</v>
      </c>
      <c r="B18" s="271"/>
      <c r="C18" s="272"/>
      <c r="D18" s="273"/>
      <c r="E18" s="271"/>
      <c r="F18" s="272"/>
      <c r="G18" s="273"/>
      <c r="H18" s="274"/>
      <c r="I18" s="275"/>
      <c r="J18" s="276"/>
      <c r="K18" s="274"/>
      <c r="L18" s="275"/>
      <c r="M18" s="275"/>
      <c r="N18" s="276"/>
      <c r="O18" s="274"/>
      <c r="P18" s="275"/>
      <c r="Q18" s="275"/>
      <c r="R18" s="276"/>
      <c r="S18" s="231"/>
      <c r="T18" s="232"/>
      <c r="U18" s="233"/>
      <c r="V18" s="231"/>
      <c r="W18" s="232"/>
      <c r="X18" s="233"/>
      <c r="Y18" s="181"/>
      <c r="Z18" s="231"/>
      <c r="AA18" s="232"/>
      <c r="AB18" s="233"/>
      <c r="AC18" s="180">
        <f t="shared" ref="AC18:AC81" si="1">IF((MID($Y18,1,1)="2"),($V18-$Z18),0)</f>
        <v>0</v>
      </c>
      <c r="AD18" s="180">
        <f t="shared" ref="AD18:AD81" si="2">IF(OR((MID($Y18,1,2)=("51")),(MID($Y18,1,2)=("52")),(MID($Y18,1,2)=("53")),(MID($Y18,1,2)=("54"))),($V18-$Z18),0)</f>
        <v>0</v>
      </c>
      <c r="AE18" s="180">
        <f t="shared" ref="AE18:AE81" si="3">IF((MID($Y18,1,2)="55"),($V18-$Z18),0)</f>
        <v>0</v>
      </c>
      <c r="AF18" s="180">
        <f t="shared" ref="AF18:AF81" si="4">IF((MID($Y18,1,2)="56"),($V18-$Z18),0)</f>
        <v>0</v>
      </c>
      <c r="AG18" s="180">
        <f t="shared" ref="AG18:AG81" si="5">IF((MID($Y18,1,2)="57"),($V18-$Z18),0)</f>
        <v>0</v>
      </c>
      <c r="AH18" s="180">
        <f t="shared" ref="AH18:AH81" si="6">IF((MID($Y18,1,2)="59"),($V18-$Z18),0)</f>
        <v>0</v>
      </c>
      <c r="AI18" s="180">
        <f t="shared" ref="AI18:AI81" si="7">IF((MID($Y18,1,1)="6"),($V18-$Z18),0)</f>
        <v>0</v>
      </c>
      <c r="AJ18" s="180">
        <f t="shared" ref="AJ18:AJ81" si="8">IF(OR(Y18="721 Beweissicherung",Y18="721 Untersuchungen Bodendenkmale"),0,IF((MID($Y18,1,1)="7"),($V18-$Z18),0))</f>
        <v>0</v>
      </c>
      <c r="AK18" s="193">
        <f t="shared" ref="AK18:AK81" si="9">IF(OR(Y18="721 Beweissicherung",Y18="721 Untersuchungen Bodendenkmale"),($V18-$Z18),0)</f>
        <v>0</v>
      </c>
      <c r="AL18" s="70"/>
      <c r="AP18" s="109"/>
      <c r="AQ18" s="109"/>
      <c r="AR18" s="109"/>
      <c r="AS18" s="112"/>
      <c r="AT18" s="116"/>
      <c r="AU18" s="116"/>
      <c r="AV18" s="116"/>
      <c r="AW18" s="116"/>
      <c r="AX18" s="116"/>
      <c r="AY18" s="116"/>
      <c r="AZ18" s="116"/>
      <c r="BA18" s="134"/>
      <c r="BB18" s="134"/>
      <c r="BC18" s="134"/>
      <c r="BD18" s="133"/>
      <c r="BE18" s="133"/>
    </row>
    <row r="19" spans="1:57" s="31" customFormat="1" ht="17.25" customHeight="1" x14ac:dyDescent="0.25">
      <c r="A19" s="72">
        <v>2</v>
      </c>
      <c r="B19" s="234"/>
      <c r="C19" s="234"/>
      <c r="D19" s="234"/>
      <c r="E19" s="234"/>
      <c r="F19" s="234"/>
      <c r="G19" s="23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1"/>
      <c r="T19" s="232"/>
      <c r="U19" s="233"/>
      <c r="V19" s="230"/>
      <c r="W19" s="230"/>
      <c r="X19" s="230"/>
      <c r="Y19" s="181"/>
      <c r="Z19" s="231"/>
      <c r="AA19" s="232"/>
      <c r="AB19" s="233"/>
      <c r="AC19" s="180">
        <f t="shared" si="1"/>
        <v>0</v>
      </c>
      <c r="AD19" s="180">
        <f t="shared" si="2"/>
        <v>0</v>
      </c>
      <c r="AE19" s="180">
        <f t="shared" si="3"/>
        <v>0</v>
      </c>
      <c r="AF19" s="180">
        <f t="shared" si="4"/>
        <v>0</v>
      </c>
      <c r="AG19" s="180">
        <f t="shared" si="5"/>
        <v>0</v>
      </c>
      <c r="AH19" s="180">
        <f t="shared" si="6"/>
        <v>0</v>
      </c>
      <c r="AI19" s="180">
        <f t="shared" si="7"/>
        <v>0</v>
      </c>
      <c r="AJ19" s="180">
        <f t="shared" si="8"/>
        <v>0</v>
      </c>
      <c r="AK19" s="193">
        <f t="shared" si="9"/>
        <v>0</v>
      </c>
      <c r="AL19" s="70"/>
      <c r="AP19" s="109"/>
      <c r="AQ19" s="109"/>
      <c r="AR19" s="109"/>
      <c r="AS19" s="114"/>
      <c r="AT19" s="114"/>
      <c r="AU19" s="114"/>
      <c r="AV19" s="114"/>
      <c r="AW19" s="114"/>
      <c r="AX19" s="114"/>
      <c r="AY19" s="114"/>
      <c r="AZ19" s="114"/>
      <c r="BA19" s="132"/>
      <c r="BB19" s="132"/>
      <c r="BC19" s="132"/>
      <c r="BD19" s="133"/>
      <c r="BE19" s="133"/>
    </row>
    <row r="20" spans="1:57" s="31" customFormat="1" ht="17.25" customHeight="1" x14ac:dyDescent="0.2">
      <c r="A20" s="72">
        <v>3</v>
      </c>
      <c r="B20" s="234"/>
      <c r="C20" s="234"/>
      <c r="D20" s="234"/>
      <c r="E20" s="234"/>
      <c r="F20" s="234"/>
      <c r="G20" s="234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1"/>
      <c r="T20" s="232"/>
      <c r="U20" s="233"/>
      <c r="V20" s="230"/>
      <c r="W20" s="230"/>
      <c r="X20" s="230"/>
      <c r="Y20" s="181"/>
      <c r="Z20" s="231"/>
      <c r="AA20" s="232"/>
      <c r="AB20" s="233"/>
      <c r="AC20" s="180">
        <f t="shared" si="1"/>
        <v>0</v>
      </c>
      <c r="AD20" s="180">
        <f t="shared" si="2"/>
        <v>0</v>
      </c>
      <c r="AE20" s="180">
        <f t="shared" si="3"/>
        <v>0</v>
      </c>
      <c r="AF20" s="180">
        <f t="shared" si="4"/>
        <v>0</v>
      </c>
      <c r="AG20" s="180">
        <f t="shared" si="5"/>
        <v>0</v>
      </c>
      <c r="AH20" s="180">
        <f t="shared" si="6"/>
        <v>0</v>
      </c>
      <c r="AI20" s="180">
        <f t="shared" si="7"/>
        <v>0</v>
      </c>
      <c r="AJ20" s="180">
        <f t="shared" si="8"/>
        <v>0</v>
      </c>
      <c r="AK20" s="193">
        <f t="shared" si="9"/>
        <v>0</v>
      </c>
      <c r="AL20" s="70"/>
      <c r="AP20" s="109"/>
      <c r="AQ20" s="109"/>
      <c r="AR20" s="109"/>
      <c r="AS20" s="110"/>
      <c r="AT20" s="110"/>
      <c r="AU20" s="110"/>
      <c r="AV20" s="110"/>
      <c r="AW20" s="110"/>
      <c r="AX20" s="110"/>
      <c r="AY20" s="110"/>
      <c r="AZ20" s="110"/>
      <c r="BA20" s="130"/>
      <c r="BB20" s="130"/>
      <c r="BC20" s="130"/>
      <c r="BD20" s="133"/>
      <c r="BE20" s="133"/>
    </row>
    <row r="21" spans="1:57" s="31" customFormat="1" ht="17.25" customHeight="1" x14ac:dyDescent="0.2">
      <c r="A21" s="72">
        <v>4</v>
      </c>
      <c r="B21" s="234"/>
      <c r="C21" s="234"/>
      <c r="D21" s="234"/>
      <c r="E21" s="234"/>
      <c r="F21" s="234"/>
      <c r="G21" s="234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1"/>
      <c r="T21" s="232"/>
      <c r="U21" s="233"/>
      <c r="V21" s="230"/>
      <c r="W21" s="230"/>
      <c r="X21" s="230"/>
      <c r="Y21" s="181"/>
      <c r="Z21" s="231"/>
      <c r="AA21" s="232"/>
      <c r="AB21" s="233"/>
      <c r="AC21" s="180">
        <f t="shared" si="1"/>
        <v>0</v>
      </c>
      <c r="AD21" s="180">
        <f t="shared" si="2"/>
        <v>0</v>
      </c>
      <c r="AE21" s="180">
        <f t="shared" si="3"/>
        <v>0</v>
      </c>
      <c r="AF21" s="180">
        <f t="shared" si="4"/>
        <v>0</v>
      </c>
      <c r="AG21" s="180">
        <f t="shared" si="5"/>
        <v>0</v>
      </c>
      <c r="AH21" s="180">
        <f t="shared" si="6"/>
        <v>0</v>
      </c>
      <c r="AI21" s="180">
        <f t="shared" si="7"/>
        <v>0</v>
      </c>
      <c r="AJ21" s="180">
        <f t="shared" si="8"/>
        <v>0</v>
      </c>
      <c r="AK21" s="193">
        <f t="shared" si="9"/>
        <v>0</v>
      </c>
      <c r="AL21" s="70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29"/>
      <c r="BB21" s="129"/>
      <c r="BC21" s="129"/>
      <c r="BD21" s="133"/>
      <c r="BE21" s="133"/>
    </row>
    <row r="22" spans="1:57" s="31" customFormat="1" ht="17.25" customHeight="1" x14ac:dyDescent="0.2">
      <c r="A22" s="72">
        <v>5</v>
      </c>
      <c r="B22" s="234"/>
      <c r="C22" s="234"/>
      <c r="D22" s="234"/>
      <c r="E22" s="234"/>
      <c r="F22" s="234"/>
      <c r="G22" s="234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1"/>
      <c r="T22" s="232"/>
      <c r="U22" s="233"/>
      <c r="V22" s="230"/>
      <c r="W22" s="230"/>
      <c r="X22" s="230"/>
      <c r="Y22" s="181"/>
      <c r="Z22" s="231"/>
      <c r="AA22" s="232"/>
      <c r="AB22" s="233"/>
      <c r="AC22" s="180">
        <f t="shared" si="1"/>
        <v>0</v>
      </c>
      <c r="AD22" s="180">
        <f t="shared" si="2"/>
        <v>0</v>
      </c>
      <c r="AE22" s="180">
        <f t="shared" si="3"/>
        <v>0</v>
      </c>
      <c r="AF22" s="180">
        <f t="shared" si="4"/>
        <v>0</v>
      </c>
      <c r="AG22" s="180">
        <f t="shared" si="5"/>
        <v>0</v>
      </c>
      <c r="AH22" s="180">
        <f t="shared" si="6"/>
        <v>0</v>
      </c>
      <c r="AI22" s="180">
        <f t="shared" si="7"/>
        <v>0</v>
      </c>
      <c r="AJ22" s="180">
        <f t="shared" si="8"/>
        <v>0</v>
      </c>
      <c r="AK22" s="193">
        <f t="shared" si="9"/>
        <v>0</v>
      </c>
      <c r="AL22" s="70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29"/>
      <c r="BB22" s="129"/>
      <c r="BC22" s="129"/>
      <c r="BD22" s="133"/>
      <c r="BE22" s="133"/>
    </row>
    <row r="23" spans="1:57" s="31" customFormat="1" ht="17.25" customHeight="1" x14ac:dyDescent="0.2">
      <c r="A23" s="72">
        <v>6</v>
      </c>
      <c r="B23" s="234"/>
      <c r="C23" s="234"/>
      <c r="D23" s="234"/>
      <c r="E23" s="234"/>
      <c r="F23" s="234"/>
      <c r="G23" s="234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1"/>
      <c r="T23" s="232"/>
      <c r="U23" s="233"/>
      <c r="V23" s="230"/>
      <c r="W23" s="230"/>
      <c r="X23" s="230"/>
      <c r="Y23" s="181"/>
      <c r="Z23" s="231"/>
      <c r="AA23" s="232"/>
      <c r="AB23" s="233"/>
      <c r="AC23" s="180">
        <f t="shared" si="1"/>
        <v>0</v>
      </c>
      <c r="AD23" s="180">
        <f t="shared" si="2"/>
        <v>0</v>
      </c>
      <c r="AE23" s="180">
        <f t="shared" si="3"/>
        <v>0</v>
      </c>
      <c r="AF23" s="180">
        <f t="shared" si="4"/>
        <v>0</v>
      </c>
      <c r="AG23" s="180">
        <f t="shared" si="5"/>
        <v>0</v>
      </c>
      <c r="AH23" s="180">
        <f t="shared" si="6"/>
        <v>0</v>
      </c>
      <c r="AI23" s="180">
        <f t="shared" si="7"/>
        <v>0</v>
      </c>
      <c r="AJ23" s="180">
        <f t="shared" si="8"/>
        <v>0</v>
      </c>
      <c r="AK23" s="193">
        <f t="shared" si="9"/>
        <v>0</v>
      </c>
      <c r="AL23" s="70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29"/>
      <c r="BB23" s="129"/>
      <c r="BC23" s="129"/>
      <c r="BD23" s="133"/>
      <c r="BE23" s="133"/>
    </row>
    <row r="24" spans="1:57" s="31" customFormat="1" ht="17.25" customHeight="1" x14ac:dyDescent="0.2">
      <c r="A24" s="72">
        <v>7</v>
      </c>
      <c r="B24" s="234"/>
      <c r="C24" s="234"/>
      <c r="D24" s="234"/>
      <c r="E24" s="234"/>
      <c r="F24" s="234"/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1"/>
      <c r="T24" s="232"/>
      <c r="U24" s="233"/>
      <c r="V24" s="230"/>
      <c r="W24" s="230"/>
      <c r="X24" s="230"/>
      <c r="Y24" s="181"/>
      <c r="Z24" s="231"/>
      <c r="AA24" s="232"/>
      <c r="AB24" s="233"/>
      <c r="AC24" s="180">
        <f t="shared" si="1"/>
        <v>0</v>
      </c>
      <c r="AD24" s="180">
        <f t="shared" si="2"/>
        <v>0</v>
      </c>
      <c r="AE24" s="180">
        <f t="shared" si="3"/>
        <v>0</v>
      </c>
      <c r="AF24" s="180">
        <f t="shared" si="4"/>
        <v>0</v>
      </c>
      <c r="AG24" s="180">
        <f t="shared" si="5"/>
        <v>0</v>
      </c>
      <c r="AH24" s="180">
        <f t="shared" si="6"/>
        <v>0</v>
      </c>
      <c r="AI24" s="180">
        <f t="shared" si="7"/>
        <v>0</v>
      </c>
      <c r="AJ24" s="180">
        <f t="shared" si="8"/>
        <v>0</v>
      </c>
      <c r="AK24" s="193">
        <f t="shared" si="9"/>
        <v>0</v>
      </c>
      <c r="AL24" s="70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29"/>
      <c r="BB24" s="129"/>
      <c r="BC24" s="129"/>
      <c r="BD24" s="133"/>
      <c r="BE24" s="133"/>
    </row>
    <row r="25" spans="1:57" s="31" customFormat="1" ht="17.25" customHeight="1" x14ac:dyDescent="0.2">
      <c r="A25" s="72">
        <v>8</v>
      </c>
      <c r="B25" s="234"/>
      <c r="C25" s="234"/>
      <c r="D25" s="234"/>
      <c r="E25" s="234"/>
      <c r="F25" s="234"/>
      <c r="G25" s="234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1"/>
      <c r="T25" s="232"/>
      <c r="U25" s="233"/>
      <c r="V25" s="230"/>
      <c r="W25" s="230"/>
      <c r="X25" s="230"/>
      <c r="Y25" s="181"/>
      <c r="Z25" s="231"/>
      <c r="AA25" s="232"/>
      <c r="AB25" s="233"/>
      <c r="AC25" s="180">
        <f t="shared" si="1"/>
        <v>0</v>
      </c>
      <c r="AD25" s="180">
        <f t="shared" si="2"/>
        <v>0</v>
      </c>
      <c r="AE25" s="180">
        <f t="shared" si="3"/>
        <v>0</v>
      </c>
      <c r="AF25" s="180">
        <f t="shared" si="4"/>
        <v>0</v>
      </c>
      <c r="AG25" s="180">
        <f t="shared" si="5"/>
        <v>0</v>
      </c>
      <c r="AH25" s="180">
        <f t="shared" si="6"/>
        <v>0</v>
      </c>
      <c r="AI25" s="180">
        <f t="shared" si="7"/>
        <v>0</v>
      </c>
      <c r="AJ25" s="180">
        <f t="shared" si="8"/>
        <v>0</v>
      </c>
      <c r="AK25" s="193">
        <f t="shared" si="9"/>
        <v>0</v>
      </c>
      <c r="AL25" s="70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29"/>
      <c r="BB25" s="129"/>
      <c r="BC25" s="129"/>
      <c r="BD25" s="133"/>
      <c r="BE25" s="133"/>
    </row>
    <row r="26" spans="1:57" s="31" customFormat="1" ht="17.25" customHeight="1" x14ac:dyDescent="0.2">
      <c r="A26" s="72">
        <v>9</v>
      </c>
      <c r="B26" s="234"/>
      <c r="C26" s="234"/>
      <c r="D26" s="234"/>
      <c r="E26" s="234"/>
      <c r="F26" s="234"/>
      <c r="G26" s="234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1"/>
      <c r="T26" s="232"/>
      <c r="U26" s="233"/>
      <c r="V26" s="230"/>
      <c r="W26" s="230"/>
      <c r="X26" s="230"/>
      <c r="Y26" s="181"/>
      <c r="Z26" s="231"/>
      <c r="AA26" s="232"/>
      <c r="AB26" s="233"/>
      <c r="AC26" s="180">
        <f t="shared" si="1"/>
        <v>0</v>
      </c>
      <c r="AD26" s="180">
        <f t="shared" si="2"/>
        <v>0</v>
      </c>
      <c r="AE26" s="180">
        <f t="shared" si="3"/>
        <v>0</v>
      </c>
      <c r="AF26" s="180">
        <f t="shared" si="4"/>
        <v>0</v>
      </c>
      <c r="AG26" s="180">
        <f t="shared" si="5"/>
        <v>0</v>
      </c>
      <c r="AH26" s="180">
        <f t="shared" si="6"/>
        <v>0</v>
      </c>
      <c r="AI26" s="180">
        <f t="shared" si="7"/>
        <v>0</v>
      </c>
      <c r="AJ26" s="180">
        <f t="shared" si="8"/>
        <v>0</v>
      </c>
      <c r="AK26" s="193">
        <f t="shared" si="9"/>
        <v>0</v>
      </c>
      <c r="AL26" s="70"/>
      <c r="AP26" s="109"/>
      <c r="AQ26" s="109"/>
      <c r="AR26" s="112"/>
      <c r="AS26" s="109"/>
      <c r="AT26" s="109"/>
      <c r="AU26" s="109"/>
      <c r="AV26" s="109"/>
      <c r="AW26" s="109"/>
      <c r="AX26" s="109"/>
      <c r="AY26" s="109"/>
      <c r="AZ26" s="109"/>
      <c r="BA26" s="129"/>
      <c r="BB26" s="129"/>
      <c r="BC26" s="129"/>
      <c r="BD26" s="133"/>
      <c r="BE26" s="133"/>
    </row>
    <row r="27" spans="1:57" s="31" customFormat="1" ht="17.25" customHeight="1" x14ac:dyDescent="0.2">
      <c r="A27" s="72">
        <v>10</v>
      </c>
      <c r="B27" s="234"/>
      <c r="C27" s="234"/>
      <c r="D27" s="234"/>
      <c r="E27" s="234"/>
      <c r="F27" s="234"/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1"/>
      <c r="T27" s="232"/>
      <c r="U27" s="233"/>
      <c r="V27" s="230"/>
      <c r="W27" s="230"/>
      <c r="X27" s="230"/>
      <c r="Y27" s="181"/>
      <c r="Z27" s="231"/>
      <c r="AA27" s="232"/>
      <c r="AB27" s="233"/>
      <c r="AC27" s="180">
        <f t="shared" si="1"/>
        <v>0</v>
      </c>
      <c r="AD27" s="180">
        <f t="shared" si="2"/>
        <v>0</v>
      </c>
      <c r="AE27" s="180">
        <f t="shared" si="3"/>
        <v>0</v>
      </c>
      <c r="AF27" s="180">
        <f t="shared" si="4"/>
        <v>0</v>
      </c>
      <c r="AG27" s="180">
        <f t="shared" si="5"/>
        <v>0</v>
      </c>
      <c r="AH27" s="180">
        <f t="shared" si="6"/>
        <v>0</v>
      </c>
      <c r="AI27" s="180">
        <f t="shared" si="7"/>
        <v>0</v>
      </c>
      <c r="AJ27" s="180">
        <f t="shared" si="8"/>
        <v>0</v>
      </c>
      <c r="AK27" s="193">
        <f t="shared" si="9"/>
        <v>0</v>
      </c>
      <c r="AL27" s="70"/>
      <c r="AP27" s="109"/>
      <c r="AQ27" s="109"/>
      <c r="AR27" s="112"/>
      <c r="AS27" s="109"/>
      <c r="AT27" s="109"/>
      <c r="AU27" s="109"/>
      <c r="AV27" s="109"/>
      <c r="AW27" s="109"/>
      <c r="AX27" s="109"/>
      <c r="AY27" s="109"/>
      <c r="AZ27" s="109"/>
      <c r="BA27" s="129"/>
      <c r="BB27" s="129"/>
      <c r="BC27" s="129"/>
      <c r="BD27" s="133"/>
      <c r="BE27" s="133"/>
    </row>
    <row r="28" spans="1:57" s="31" customFormat="1" ht="17.25" customHeight="1" x14ac:dyDescent="0.2">
      <c r="A28" s="72">
        <v>11</v>
      </c>
      <c r="B28" s="234"/>
      <c r="C28" s="234"/>
      <c r="D28" s="234"/>
      <c r="E28" s="234"/>
      <c r="F28" s="234"/>
      <c r="G28" s="234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1"/>
      <c r="T28" s="232"/>
      <c r="U28" s="233"/>
      <c r="V28" s="230"/>
      <c r="W28" s="230"/>
      <c r="X28" s="230"/>
      <c r="Y28" s="181"/>
      <c r="Z28" s="231"/>
      <c r="AA28" s="232"/>
      <c r="AB28" s="233"/>
      <c r="AC28" s="180">
        <f t="shared" si="1"/>
        <v>0</v>
      </c>
      <c r="AD28" s="180">
        <f t="shared" si="2"/>
        <v>0</v>
      </c>
      <c r="AE28" s="180">
        <f t="shared" si="3"/>
        <v>0</v>
      </c>
      <c r="AF28" s="180">
        <f t="shared" si="4"/>
        <v>0</v>
      </c>
      <c r="AG28" s="180">
        <f t="shared" si="5"/>
        <v>0</v>
      </c>
      <c r="AH28" s="180">
        <f t="shared" si="6"/>
        <v>0</v>
      </c>
      <c r="AI28" s="180">
        <f t="shared" si="7"/>
        <v>0</v>
      </c>
      <c r="AJ28" s="180">
        <f t="shared" si="8"/>
        <v>0</v>
      </c>
      <c r="AK28" s="193">
        <f t="shared" si="9"/>
        <v>0</v>
      </c>
      <c r="AL28" s="70"/>
      <c r="AP28" s="109"/>
      <c r="AQ28" s="109"/>
      <c r="AR28" s="112"/>
      <c r="AS28" s="109"/>
      <c r="AT28" s="109"/>
      <c r="AU28" s="109"/>
      <c r="AV28" s="109"/>
      <c r="AW28" s="109"/>
      <c r="AX28" s="109"/>
      <c r="AY28" s="109"/>
      <c r="AZ28" s="109"/>
      <c r="BA28" s="129"/>
      <c r="BB28" s="129"/>
      <c r="BC28" s="129"/>
      <c r="BD28" s="133"/>
      <c r="BE28" s="133"/>
    </row>
    <row r="29" spans="1:57" s="31" customFormat="1" ht="17.25" customHeight="1" x14ac:dyDescent="0.2">
      <c r="A29" s="72">
        <v>12</v>
      </c>
      <c r="B29" s="234"/>
      <c r="C29" s="234"/>
      <c r="D29" s="234"/>
      <c r="E29" s="234"/>
      <c r="F29" s="234"/>
      <c r="G29" s="234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1"/>
      <c r="T29" s="232"/>
      <c r="U29" s="233"/>
      <c r="V29" s="230"/>
      <c r="W29" s="230"/>
      <c r="X29" s="230"/>
      <c r="Y29" s="181"/>
      <c r="Z29" s="231"/>
      <c r="AA29" s="232"/>
      <c r="AB29" s="233"/>
      <c r="AC29" s="180">
        <f t="shared" si="1"/>
        <v>0</v>
      </c>
      <c r="AD29" s="180">
        <f t="shared" si="2"/>
        <v>0</v>
      </c>
      <c r="AE29" s="180">
        <f t="shared" si="3"/>
        <v>0</v>
      </c>
      <c r="AF29" s="180">
        <f t="shared" si="4"/>
        <v>0</v>
      </c>
      <c r="AG29" s="180">
        <f t="shared" si="5"/>
        <v>0</v>
      </c>
      <c r="AH29" s="180">
        <f t="shared" si="6"/>
        <v>0</v>
      </c>
      <c r="AI29" s="180">
        <f t="shared" si="7"/>
        <v>0</v>
      </c>
      <c r="AJ29" s="180">
        <f t="shared" si="8"/>
        <v>0</v>
      </c>
      <c r="AK29" s="193">
        <f t="shared" si="9"/>
        <v>0</v>
      </c>
      <c r="AL29" s="70"/>
      <c r="AP29" s="109"/>
      <c r="AQ29" s="109"/>
      <c r="AR29" s="112"/>
      <c r="AS29" s="109"/>
      <c r="AT29" s="109"/>
      <c r="AU29" s="109"/>
      <c r="AV29" s="109"/>
      <c r="AW29" s="109"/>
      <c r="AX29" s="109"/>
      <c r="AY29" s="109"/>
      <c r="AZ29" s="109"/>
      <c r="BA29" s="129"/>
      <c r="BB29" s="129"/>
      <c r="BC29" s="129"/>
      <c r="BD29" s="133"/>
      <c r="BE29" s="133"/>
    </row>
    <row r="30" spans="1:57" s="31" customFormat="1" ht="17.25" customHeight="1" x14ac:dyDescent="0.2">
      <c r="A30" s="72">
        <v>13</v>
      </c>
      <c r="B30" s="234"/>
      <c r="C30" s="234"/>
      <c r="D30" s="234"/>
      <c r="E30" s="234"/>
      <c r="F30" s="234"/>
      <c r="G30" s="234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1"/>
      <c r="T30" s="232"/>
      <c r="U30" s="233"/>
      <c r="V30" s="230"/>
      <c r="W30" s="230"/>
      <c r="X30" s="230"/>
      <c r="Y30" s="181"/>
      <c r="Z30" s="231"/>
      <c r="AA30" s="232"/>
      <c r="AB30" s="233"/>
      <c r="AC30" s="180">
        <f t="shared" si="1"/>
        <v>0</v>
      </c>
      <c r="AD30" s="180">
        <f t="shared" si="2"/>
        <v>0</v>
      </c>
      <c r="AE30" s="180">
        <f t="shared" si="3"/>
        <v>0</v>
      </c>
      <c r="AF30" s="180">
        <f t="shared" si="4"/>
        <v>0</v>
      </c>
      <c r="AG30" s="180">
        <f t="shared" si="5"/>
        <v>0</v>
      </c>
      <c r="AH30" s="180">
        <f t="shared" si="6"/>
        <v>0</v>
      </c>
      <c r="AI30" s="180">
        <f t="shared" si="7"/>
        <v>0</v>
      </c>
      <c r="AJ30" s="180">
        <f t="shared" si="8"/>
        <v>0</v>
      </c>
      <c r="AK30" s="193">
        <f t="shared" si="9"/>
        <v>0</v>
      </c>
      <c r="AL30" s="70"/>
      <c r="AP30" s="109"/>
      <c r="AQ30" s="109"/>
      <c r="AR30" s="110"/>
      <c r="AS30" s="116"/>
      <c r="AT30" s="116"/>
      <c r="AU30" s="116"/>
      <c r="AV30" s="116"/>
      <c r="AW30" s="116"/>
      <c r="AX30" s="116"/>
      <c r="AY30" s="116"/>
      <c r="AZ30" s="116"/>
      <c r="BA30" s="134"/>
      <c r="BB30" s="134"/>
      <c r="BC30" s="134"/>
      <c r="BD30" s="133"/>
      <c r="BE30" s="133"/>
    </row>
    <row r="31" spans="1:57" s="31" customFormat="1" ht="17.25" customHeight="1" x14ac:dyDescent="0.2">
      <c r="A31" s="72">
        <v>14</v>
      </c>
      <c r="B31" s="234"/>
      <c r="C31" s="234"/>
      <c r="D31" s="234"/>
      <c r="E31" s="234"/>
      <c r="F31" s="234"/>
      <c r="G31" s="234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1"/>
      <c r="T31" s="232"/>
      <c r="U31" s="233"/>
      <c r="V31" s="230"/>
      <c r="W31" s="230"/>
      <c r="X31" s="230"/>
      <c r="Y31" s="181"/>
      <c r="Z31" s="231"/>
      <c r="AA31" s="232"/>
      <c r="AB31" s="233"/>
      <c r="AC31" s="180">
        <f t="shared" si="1"/>
        <v>0</v>
      </c>
      <c r="AD31" s="180">
        <f t="shared" si="2"/>
        <v>0</v>
      </c>
      <c r="AE31" s="180">
        <f t="shared" si="3"/>
        <v>0</v>
      </c>
      <c r="AF31" s="180">
        <f t="shared" si="4"/>
        <v>0</v>
      </c>
      <c r="AG31" s="180">
        <f t="shared" si="5"/>
        <v>0</v>
      </c>
      <c r="AH31" s="180">
        <f t="shared" si="6"/>
        <v>0</v>
      </c>
      <c r="AI31" s="180">
        <f t="shared" si="7"/>
        <v>0</v>
      </c>
      <c r="AJ31" s="180">
        <f t="shared" si="8"/>
        <v>0</v>
      </c>
      <c r="AK31" s="193">
        <f t="shared" si="9"/>
        <v>0</v>
      </c>
      <c r="AL31" s="70"/>
      <c r="AP31" s="109"/>
      <c r="AQ31" s="112"/>
      <c r="AR31" s="109"/>
      <c r="AS31" s="116"/>
      <c r="AT31" s="116"/>
      <c r="AU31" s="116"/>
      <c r="AV31" s="116"/>
      <c r="AW31" s="116"/>
      <c r="AX31" s="116"/>
      <c r="AY31" s="116"/>
      <c r="AZ31" s="116"/>
      <c r="BA31" s="134"/>
      <c r="BB31" s="134"/>
      <c r="BC31" s="134"/>
      <c r="BD31" s="133"/>
      <c r="BE31" s="133"/>
    </row>
    <row r="32" spans="1:57" s="31" customFormat="1" ht="17.25" customHeight="1" x14ac:dyDescent="0.2">
      <c r="A32" s="72">
        <v>15</v>
      </c>
      <c r="B32" s="234"/>
      <c r="C32" s="234"/>
      <c r="D32" s="234"/>
      <c r="E32" s="234"/>
      <c r="F32" s="234"/>
      <c r="G32" s="234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1"/>
      <c r="T32" s="232"/>
      <c r="U32" s="233"/>
      <c r="V32" s="230"/>
      <c r="W32" s="230"/>
      <c r="X32" s="230"/>
      <c r="Y32" s="181"/>
      <c r="Z32" s="231"/>
      <c r="AA32" s="232"/>
      <c r="AB32" s="233"/>
      <c r="AC32" s="180">
        <f t="shared" si="1"/>
        <v>0</v>
      </c>
      <c r="AD32" s="180">
        <f t="shared" si="2"/>
        <v>0</v>
      </c>
      <c r="AE32" s="180">
        <f t="shared" si="3"/>
        <v>0</v>
      </c>
      <c r="AF32" s="180">
        <f t="shared" si="4"/>
        <v>0</v>
      </c>
      <c r="AG32" s="180">
        <f t="shared" si="5"/>
        <v>0</v>
      </c>
      <c r="AH32" s="180">
        <f t="shared" si="6"/>
        <v>0</v>
      </c>
      <c r="AI32" s="180">
        <f t="shared" si="7"/>
        <v>0</v>
      </c>
      <c r="AJ32" s="180">
        <f t="shared" si="8"/>
        <v>0</v>
      </c>
      <c r="AK32" s="193">
        <f t="shared" si="9"/>
        <v>0</v>
      </c>
      <c r="AL32" s="70"/>
      <c r="AP32" s="109"/>
      <c r="AQ32" s="109"/>
      <c r="AR32" s="109"/>
      <c r="AS32" s="116"/>
      <c r="AT32" s="116"/>
      <c r="AU32" s="116"/>
      <c r="AV32" s="116"/>
      <c r="AW32" s="116"/>
      <c r="AX32" s="116"/>
      <c r="AY32" s="116"/>
      <c r="AZ32" s="116"/>
      <c r="BA32" s="134"/>
      <c r="BB32" s="134"/>
      <c r="BC32" s="134"/>
      <c r="BD32" s="133"/>
      <c r="BE32" s="133"/>
    </row>
    <row r="33" spans="1:57" s="31" customFormat="1" ht="17.25" customHeight="1" x14ac:dyDescent="0.25">
      <c r="A33" s="72">
        <v>16</v>
      </c>
      <c r="B33" s="234"/>
      <c r="C33" s="234"/>
      <c r="D33" s="234"/>
      <c r="E33" s="234"/>
      <c r="F33" s="234"/>
      <c r="G33" s="234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1"/>
      <c r="T33" s="232"/>
      <c r="U33" s="233"/>
      <c r="V33" s="230"/>
      <c r="W33" s="230"/>
      <c r="X33" s="230"/>
      <c r="Y33" s="181"/>
      <c r="Z33" s="231"/>
      <c r="AA33" s="232"/>
      <c r="AB33" s="233"/>
      <c r="AC33" s="180">
        <f t="shared" si="1"/>
        <v>0</v>
      </c>
      <c r="AD33" s="180">
        <f t="shared" si="2"/>
        <v>0</v>
      </c>
      <c r="AE33" s="180">
        <f t="shared" si="3"/>
        <v>0</v>
      </c>
      <c r="AF33" s="180">
        <f t="shared" si="4"/>
        <v>0</v>
      </c>
      <c r="AG33" s="180">
        <f t="shared" si="5"/>
        <v>0</v>
      </c>
      <c r="AH33" s="180">
        <f t="shared" si="6"/>
        <v>0</v>
      </c>
      <c r="AI33" s="180">
        <f t="shared" si="7"/>
        <v>0</v>
      </c>
      <c r="AJ33" s="180">
        <f t="shared" si="8"/>
        <v>0</v>
      </c>
      <c r="AK33" s="193">
        <f t="shared" si="9"/>
        <v>0</v>
      </c>
      <c r="AL33" s="70"/>
      <c r="AP33" s="109"/>
      <c r="AQ33" s="109"/>
      <c r="AR33" s="109"/>
      <c r="AS33" s="114"/>
      <c r="AT33" s="114"/>
      <c r="AU33" s="114"/>
      <c r="AV33" s="114"/>
      <c r="AW33" s="114"/>
      <c r="AX33" s="114"/>
      <c r="AY33" s="114"/>
      <c r="AZ33" s="114"/>
      <c r="BA33" s="132"/>
      <c r="BB33" s="132"/>
      <c r="BC33" s="132"/>
      <c r="BD33" s="133"/>
      <c r="BE33" s="133"/>
    </row>
    <row r="34" spans="1:57" s="31" customFormat="1" ht="17.25" customHeight="1" x14ac:dyDescent="0.2">
      <c r="A34" s="72">
        <v>17</v>
      </c>
      <c r="B34" s="234"/>
      <c r="C34" s="234"/>
      <c r="D34" s="234"/>
      <c r="E34" s="234"/>
      <c r="F34" s="234"/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1"/>
      <c r="T34" s="232"/>
      <c r="U34" s="233"/>
      <c r="V34" s="230"/>
      <c r="W34" s="230"/>
      <c r="X34" s="230"/>
      <c r="Y34" s="181"/>
      <c r="Z34" s="231"/>
      <c r="AA34" s="232"/>
      <c r="AB34" s="233"/>
      <c r="AC34" s="180">
        <f t="shared" si="1"/>
        <v>0</v>
      </c>
      <c r="AD34" s="180">
        <f t="shared" si="2"/>
        <v>0</v>
      </c>
      <c r="AE34" s="180">
        <f t="shared" si="3"/>
        <v>0</v>
      </c>
      <c r="AF34" s="180">
        <f t="shared" si="4"/>
        <v>0</v>
      </c>
      <c r="AG34" s="180">
        <f t="shared" si="5"/>
        <v>0</v>
      </c>
      <c r="AH34" s="180">
        <f t="shared" si="6"/>
        <v>0</v>
      </c>
      <c r="AI34" s="180">
        <f t="shared" si="7"/>
        <v>0</v>
      </c>
      <c r="AJ34" s="180">
        <f t="shared" si="8"/>
        <v>0</v>
      </c>
      <c r="AK34" s="193">
        <f t="shared" si="9"/>
        <v>0</v>
      </c>
      <c r="AL34" s="70"/>
      <c r="AP34" s="109"/>
      <c r="AQ34" s="109"/>
      <c r="AR34" s="112"/>
      <c r="AS34" s="110"/>
      <c r="AT34" s="110"/>
      <c r="AU34" s="110"/>
      <c r="AV34" s="110"/>
      <c r="AW34" s="110"/>
      <c r="AX34" s="110"/>
      <c r="AY34" s="110"/>
      <c r="AZ34" s="110"/>
      <c r="BA34" s="130"/>
      <c r="BB34" s="130"/>
      <c r="BC34" s="130"/>
      <c r="BD34" s="133"/>
      <c r="BE34" s="133"/>
    </row>
    <row r="35" spans="1:57" s="31" customFormat="1" ht="17.25" customHeight="1" x14ac:dyDescent="0.2">
      <c r="A35" s="72">
        <v>18</v>
      </c>
      <c r="B35" s="234"/>
      <c r="C35" s="234"/>
      <c r="D35" s="234"/>
      <c r="E35" s="234"/>
      <c r="F35" s="234"/>
      <c r="G35" s="234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1"/>
      <c r="T35" s="232"/>
      <c r="U35" s="233"/>
      <c r="V35" s="230"/>
      <c r="W35" s="230"/>
      <c r="X35" s="230"/>
      <c r="Y35" s="181"/>
      <c r="Z35" s="231"/>
      <c r="AA35" s="232"/>
      <c r="AB35" s="233"/>
      <c r="AC35" s="180">
        <f t="shared" si="1"/>
        <v>0</v>
      </c>
      <c r="AD35" s="180">
        <f t="shared" si="2"/>
        <v>0</v>
      </c>
      <c r="AE35" s="180">
        <f t="shared" si="3"/>
        <v>0</v>
      </c>
      <c r="AF35" s="180">
        <f t="shared" si="4"/>
        <v>0</v>
      </c>
      <c r="AG35" s="180">
        <f t="shared" si="5"/>
        <v>0</v>
      </c>
      <c r="AH35" s="180">
        <f t="shared" si="6"/>
        <v>0</v>
      </c>
      <c r="AI35" s="180">
        <f t="shared" si="7"/>
        <v>0</v>
      </c>
      <c r="AJ35" s="180">
        <f t="shared" si="8"/>
        <v>0</v>
      </c>
      <c r="AK35" s="193">
        <f t="shared" si="9"/>
        <v>0</v>
      </c>
      <c r="AL35" s="70"/>
      <c r="AP35" s="109"/>
      <c r="AQ35" s="109"/>
      <c r="AR35" s="112"/>
      <c r="AS35" s="109"/>
      <c r="AT35" s="109"/>
      <c r="AU35" s="109"/>
      <c r="AV35" s="109"/>
      <c r="AW35" s="109"/>
      <c r="AX35" s="109"/>
      <c r="AY35" s="109"/>
      <c r="AZ35" s="109"/>
      <c r="BA35" s="129"/>
      <c r="BB35" s="129"/>
      <c r="BC35" s="129"/>
      <c r="BD35" s="133"/>
      <c r="BE35" s="133"/>
    </row>
    <row r="36" spans="1:57" s="31" customFormat="1" ht="17.25" customHeight="1" x14ac:dyDescent="0.2">
      <c r="A36" s="72">
        <v>19</v>
      </c>
      <c r="B36" s="234"/>
      <c r="C36" s="234"/>
      <c r="D36" s="234"/>
      <c r="E36" s="234"/>
      <c r="F36" s="234"/>
      <c r="G36" s="234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1"/>
      <c r="T36" s="232"/>
      <c r="U36" s="233"/>
      <c r="V36" s="230"/>
      <c r="W36" s="230"/>
      <c r="X36" s="230"/>
      <c r="Y36" s="181"/>
      <c r="Z36" s="231"/>
      <c r="AA36" s="232"/>
      <c r="AB36" s="233"/>
      <c r="AC36" s="180">
        <f t="shared" si="1"/>
        <v>0</v>
      </c>
      <c r="AD36" s="180">
        <f t="shared" si="2"/>
        <v>0</v>
      </c>
      <c r="AE36" s="180">
        <f t="shared" si="3"/>
        <v>0</v>
      </c>
      <c r="AF36" s="180">
        <f t="shared" si="4"/>
        <v>0</v>
      </c>
      <c r="AG36" s="180">
        <f t="shared" si="5"/>
        <v>0</v>
      </c>
      <c r="AH36" s="180">
        <f t="shared" si="6"/>
        <v>0</v>
      </c>
      <c r="AI36" s="180">
        <f t="shared" si="7"/>
        <v>0</v>
      </c>
      <c r="AJ36" s="180">
        <f t="shared" si="8"/>
        <v>0</v>
      </c>
      <c r="AK36" s="193">
        <f t="shared" si="9"/>
        <v>0</v>
      </c>
      <c r="AL36" s="70"/>
      <c r="AP36" s="109"/>
      <c r="AQ36" s="109"/>
      <c r="AR36" s="110"/>
      <c r="AS36" s="109"/>
      <c r="AT36" s="109"/>
      <c r="AU36" s="109"/>
      <c r="AV36" s="109"/>
      <c r="AW36" s="109"/>
      <c r="AX36" s="109"/>
      <c r="AY36" s="109"/>
      <c r="AZ36" s="109"/>
      <c r="BA36" s="129"/>
      <c r="BB36" s="129"/>
      <c r="BC36" s="129"/>
      <c r="BD36" s="133"/>
      <c r="BE36" s="133"/>
    </row>
    <row r="37" spans="1:57" s="31" customFormat="1" ht="17.25" customHeight="1" x14ac:dyDescent="0.2">
      <c r="A37" s="72">
        <v>20</v>
      </c>
      <c r="B37" s="234"/>
      <c r="C37" s="234"/>
      <c r="D37" s="234"/>
      <c r="E37" s="234"/>
      <c r="F37" s="234"/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1"/>
      <c r="T37" s="232"/>
      <c r="U37" s="233"/>
      <c r="V37" s="230"/>
      <c r="W37" s="230"/>
      <c r="X37" s="230"/>
      <c r="Y37" s="181"/>
      <c r="Z37" s="231"/>
      <c r="AA37" s="232"/>
      <c r="AB37" s="233"/>
      <c r="AC37" s="180">
        <f t="shared" si="1"/>
        <v>0</v>
      </c>
      <c r="AD37" s="180">
        <f t="shared" si="2"/>
        <v>0</v>
      </c>
      <c r="AE37" s="180">
        <f t="shared" si="3"/>
        <v>0</v>
      </c>
      <c r="AF37" s="180">
        <f t="shared" si="4"/>
        <v>0</v>
      </c>
      <c r="AG37" s="180">
        <f t="shared" si="5"/>
        <v>0</v>
      </c>
      <c r="AH37" s="180">
        <f t="shared" si="6"/>
        <v>0</v>
      </c>
      <c r="AI37" s="180">
        <f t="shared" si="7"/>
        <v>0</v>
      </c>
      <c r="AJ37" s="180">
        <f t="shared" si="8"/>
        <v>0</v>
      </c>
      <c r="AK37" s="193">
        <f t="shared" si="9"/>
        <v>0</v>
      </c>
      <c r="AL37" s="70"/>
      <c r="AP37" s="109"/>
      <c r="AQ37" s="112"/>
      <c r="AR37" s="109"/>
      <c r="AS37" s="109"/>
      <c r="AT37" s="109"/>
      <c r="AU37" s="109"/>
      <c r="AV37" s="109"/>
      <c r="AW37" s="109"/>
      <c r="AX37" s="109"/>
      <c r="AY37" s="109"/>
      <c r="AZ37" s="109"/>
      <c r="BA37" s="129"/>
      <c r="BB37" s="129"/>
      <c r="BC37" s="129"/>
      <c r="BD37" s="133"/>
      <c r="BE37" s="133"/>
    </row>
    <row r="38" spans="1:57" s="31" customFormat="1" ht="17.25" customHeight="1" x14ac:dyDescent="0.2">
      <c r="A38" s="72">
        <v>21</v>
      </c>
      <c r="B38" s="234"/>
      <c r="C38" s="234"/>
      <c r="D38" s="234"/>
      <c r="E38" s="234"/>
      <c r="F38" s="234"/>
      <c r="G38" s="234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1"/>
      <c r="T38" s="232"/>
      <c r="U38" s="233"/>
      <c r="V38" s="230"/>
      <c r="W38" s="230"/>
      <c r="X38" s="230"/>
      <c r="Y38" s="181"/>
      <c r="Z38" s="231"/>
      <c r="AA38" s="232"/>
      <c r="AB38" s="233"/>
      <c r="AC38" s="180">
        <f t="shared" si="1"/>
        <v>0</v>
      </c>
      <c r="AD38" s="180">
        <f t="shared" si="2"/>
        <v>0</v>
      </c>
      <c r="AE38" s="180">
        <f t="shared" si="3"/>
        <v>0</v>
      </c>
      <c r="AF38" s="180">
        <f t="shared" si="4"/>
        <v>0</v>
      </c>
      <c r="AG38" s="180">
        <f t="shared" si="5"/>
        <v>0</v>
      </c>
      <c r="AH38" s="180">
        <f t="shared" si="6"/>
        <v>0</v>
      </c>
      <c r="AI38" s="180">
        <f t="shared" si="7"/>
        <v>0</v>
      </c>
      <c r="AJ38" s="180">
        <f t="shared" si="8"/>
        <v>0</v>
      </c>
      <c r="AK38" s="193">
        <f t="shared" si="9"/>
        <v>0</v>
      </c>
      <c r="AL38" s="70"/>
      <c r="AP38" s="109"/>
      <c r="AQ38" s="110"/>
      <c r="AR38" s="109"/>
      <c r="AS38" s="112"/>
      <c r="AT38" s="116"/>
      <c r="AU38" s="116"/>
      <c r="AV38" s="116"/>
      <c r="AW38" s="116"/>
      <c r="AX38" s="116"/>
      <c r="AY38" s="116"/>
      <c r="AZ38" s="116"/>
      <c r="BA38" s="134"/>
      <c r="BB38" s="134"/>
      <c r="BC38" s="134"/>
      <c r="BD38" s="133"/>
      <c r="BE38" s="133"/>
    </row>
    <row r="39" spans="1:57" s="31" customFormat="1" ht="17.25" customHeight="1" x14ac:dyDescent="0.25">
      <c r="A39" s="72">
        <v>22</v>
      </c>
      <c r="B39" s="234"/>
      <c r="C39" s="234"/>
      <c r="D39" s="234"/>
      <c r="E39" s="234"/>
      <c r="F39" s="234"/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1"/>
      <c r="T39" s="232"/>
      <c r="U39" s="233"/>
      <c r="V39" s="230"/>
      <c r="W39" s="230"/>
      <c r="X39" s="230"/>
      <c r="Y39" s="181"/>
      <c r="Z39" s="231"/>
      <c r="AA39" s="232"/>
      <c r="AB39" s="233"/>
      <c r="AC39" s="180">
        <f t="shared" si="1"/>
        <v>0</v>
      </c>
      <c r="AD39" s="180">
        <f t="shared" si="2"/>
        <v>0</v>
      </c>
      <c r="AE39" s="180">
        <f t="shared" si="3"/>
        <v>0</v>
      </c>
      <c r="AF39" s="180">
        <f t="shared" si="4"/>
        <v>0</v>
      </c>
      <c r="AG39" s="180">
        <f t="shared" si="5"/>
        <v>0</v>
      </c>
      <c r="AH39" s="180">
        <f t="shared" si="6"/>
        <v>0</v>
      </c>
      <c r="AI39" s="180">
        <f t="shared" si="7"/>
        <v>0</v>
      </c>
      <c r="AJ39" s="180">
        <f t="shared" si="8"/>
        <v>0</v>
      </c>
      <c r="AK39" s="193">
        <f t="shared" si="9"/>
        <v>0</v>
      </c>
      <c r="AL39" s="70"/>
      <c r="AP39" s="112"/>
      <c r="AQ39" s="109"/>
      <c r="AR39" s="109"/>
      <c r="AS39" s="114"/>
      <c r="AT39" s="114"/>
      <c r="AU39" s="114"/>
      <c r="AV39" s="114"/>
      <c r="AW39" s="114"/>
      <c r="AX39" s="114"/>
      <c r="AY39" s="114"/>
      <c r="AZ39" s="114"/>
      <c r="BA39" s="132"/>
      <c r="BB39" s="132"/>
      <c r="BC39" s="132"/>
      <c r="BD39" s="133"/>
      <c r="BE39" s="133"/>
    </row>
    <row r="40" spans="1:57" s="31" customFormat="1" ht="17.25" customHeight="1" x14ac:dyDescent="0.2">
      <c r="A40" s="72">
        <v>23</v>
      </c>
      <c r="B40" s="234"/>
      <c r="C40" s="234"/>
      <c r="D40" s="234"/>
      <c r="E40" s="234"/>
      <c r="F40" s="234"/>
      <c r="G40" s="234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1"/>
      <c r="T40" s="232"/>
      <c r="U40" s="233"/>
      <c r="V40" s="230"/>
      <c r="W40" s="230"/>
      <c r="X40" s="230"/>
      <c r="Y40" s="181"/>
      <c r="Z40" s="231"/>
      <c r="AA40" s="232"/>
      <c r="AB40" s="233"/>
      <c r="AC40" s="180">
        <f t="shared" si="1"/>
        <v>0</v>
      </c>
      <c r="AD40" s="180">
        <f t="shared" si="2"/>
        <v>0</v>
      </c>
      <c r="AE40" s="180">
        <f t="shared" si="3"/>
        <v>0</v>
      </c>
      <c r="AF40" s="180">
        <f t="shared" si="4"/>
        <v>0</v>
      </c>
      <c r="AG40" s="180">
        <f t="shared" si="5"/>
        <v>0</v>
      </c>
      <c r="AH40" s="180">
        <f t="shared" si="6"/>
        <v>0</v>
      </c>
      <c r="AI40" s="180">
        <f t="shared" si="7"/>
        <v>0</v>
      </c>
      <c r="AJ40" s="180">
        <f t="shared" si="8"/>
        <v>0</v>
      </c>
      <c r="AK40" s="193">
        <f t="shared" si="9"/>
        <v>0</v>
      </c>
      <c r="AL40" s="70"/>
      <c r="AP40" s="112"/>
      <c r="AQ40" s="109"/>
      <c r="AR40" s="109"/>
      <c r="AS40" s="110"/>
      <c r="AT40" s="110"/>
      <c r="AU40" s="110"/>
      <c r="AV40" s="110"/>
      <c r="AW40" s="110"/>
      <c r="AX40" s="110"/>
      <c r="AY40" s="110"/>
      <c r="AZ40" s="110"/>
      <c r="BA40" s="130"/>
      <c r="BB40" s="130"/>
      <c r="BC40" s="130"/>
      <c r="BD40" s="133"/>
      <c r="BE40" s="133"/>
    </row>
    <row r="41" spans="1:57" s="31" customFormat="1" ht="17.25" customHeight="1" x14ac:dyDescent="0.2">
      <c r="A41" s="72">
        <v>24</v>
      </c>
      <c r="B41" s="234"/>
      <c r="C41" s="234"/>
      <c r="D41" s="234"/>
      <c r="E41" s="234"/>
      <c r="F41" s="234"/>
      <c r="G41" s="234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1"/>
      <c r="T41" s="232"/>
      <c r="U41" s="233"/>
      <c r="V41" s="230"/>
      <c r="W41" s="230"/>
      <c r="X41" s="230"/>
      <c r="Y41" s="181"/>
      <c r="Z41" s="231"/>
      <c r="AA41" s="232"/>
      <c r="AB41" s="233"/>
      <c r="AC41" s="180">
        <f t="shared" si="1"/>
        <v>0</v>
      </c>
      <c r="AD41" s="180">
        <f t="shared" si="2"/>
        <v>0</v>
      </c>
      <c r="AE41" s="180">
        <f t="shared" si="3"/>
        <v>0</v>
      </c>
      <c r="AF41" s="180">
        <f t="shared" si="4"/>
        <v>0</v>
      </c>
      <c r="AG41" s="180">
        <f t="shared" si="5"/>
        <v>0</v>
      </c>
      <c r="AH41" s="180">
        <f t="shared" si="6"/>
        <v>0</v>
      </c>
      <c r="AI41" s="180">
        <f t="shared" si="7"/>
        <v>0</v>
      </c>
      <c r="AJ41" s="180">
        <f t="shared" si="8"/>
        <v>0</v>
      </c>
      <c r="AK41" s="193">
        <f t="shared" si="9"/>
        <v>0</v>
      </c>
      <c r="AL41" s="70"/>
      <c r="AP41" s="112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29"/>
      <c r="BB41" s="129"/>
      <c r="BC41" s="129"/>
      <c r="BD41" s="133"/>
      <c r="BE41" s="133"/>
    </row>
    <row r="42" spans="1:57" s="31" customFormat="1" ht="17.25" customHeight="1" x14ac:dyDescent="0.2">
      <c r="A42" s="72">
        <v>25</v>
      </c>
      <c r="B42" s="234"/>
      <c r="C42" s="234"/>
      <c r="D42" s="234"/>
      <c r="E42" s="234"/>
      <c r="F42" s="234"/>
      <c r="G42" s="234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1"/>
      <c r="T42" s="232"/>
      <c r="U42" s="233"/>
      <c r="V42" s="230"/>
      <c r="W42" s="230"/>
      <c r="X42" s="230"/>
      <c r="Y42" s="181"/>
      <c r="Z42" s="231"/>
      <c r="AA42" s="232"/>
      <c r="AB42" s="233"/>
      <c r="AC42" s="180">
        <f t="shared" si="1"/>
        <v>0</v>
      </c>
      <c r="AD42" s="180">
        <f t="shared" si="2"/>
        <v>0</v>
      </c>
      <c r="AE42" s="180">
        <f t="shared" si="3"/>
        <v>0</v>
      </c>
      <c r="AF42" s="180">
        <f t="shared" si="4"/>
        <v>0</v>
      </c>
      <c r="AG42" s="180">
        <f t="shared" si="5"/>
        <v>0</v>
      </c>
      <c r="AH42" s="180">
        <f t="shared" si="6"/>
        <v>0</v>
      </c>
      <c r="AI42" s="180">
        <f t="shared" si="7"/>
        <v>0</v>
      </c>
      <c r="AJ42" s="180">
        <f t="shared" si="8"/>
        <v>0</v>
      </c>
      <c r="AK42" s="193">
        <f t="shared" si="9"/>
        <v>0</v>
      </c>
      <c r="AL42" s="70"/>
      <c r="AP42" s="112"/>
      <c r="AQ42" s="109"/>
      <c r="AR42" s="112"/>
      <c r="AS42" s="109"/>
      <c r="AT42" s="109"/>
      <c r="AU42" s="109"/>
      <c r="AV42" s="109"/>
      <c r="AW42" s="109"/>
      <c r="AX42" s="109"/>
      <c r="AY42" s="109"/>
      <c r="AZ42" s="109"/>
      <c r="BA42" s="129"/>
      <c r="BB42" s="129"/>
      <c r="BC42" s="129"/>
      <c r="BD42" s="133"/>
      <c r="BE42" s="133"/>
    </row>
    <row r="43" spans="1:57" s="31" customFormat="1" ht="17.25" customHeight="1" x14ac:dyDescent="0.2">
      <c r="A43" s="72">
        <v>26</v>
      </c>
      <c r="B43" s="234"/>
      <c r="C43" s="234"/>
      <c r="D43" s="234"/>
      <c r="E43" s="234"/>
      <c r="F43" s="234"/>
      <c r="G43" s="234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1"/>
      <c r="T43" s="232"/>
      <c r="U43" s="233"/>
      <c r="V43" s="230"/>
      <c r="W43" s="230"/>
      <c r="X43" s="230"/>
      <c r="Y43" s="181"/>
      <c r="Z43" s="231"/>
      <c r="AA43" s="232"/>
      <c r="AB43" s="233"/>
      <c r="AC43" s="180">
        <f t="shared" si="1"/>
        <v>0</v>
      </c>
      <c r="AD43" s="180">
        <f t="shared" si="2"/>
        <v>0</v>
      </c>
      <c r="AE43" s="180">
        <f t="shared" si="3"/>
        <v>0</v>
      </c>
      <c r="AF43" s="180">
        <f t="shared" si="4"/>
        <v>0</v>
      </c>
      <c r="AG43" s="180">
        <f t="shared" si="5"/>
        <v>0</v>
      </c>
      <c r="AH43" s="180">
        <f t="shared" si="6"/>
        <v>0</v>
      </c>
      <c r="AI43" s="180">
        <f t="shared" si="7"/>
        <v>0</v>
      </c>
      <c r="AJ43" s="180">
        <f t="shared" si="8"/>
        <v>0</v>
      </c>
      <c r="AK43" s="193">
        <f t="shared" si="9"/>
        <v>0</v>
      </c>
      <c r="AL43" s="70"/>
      <c r="AP43" s="112"/>
      <c r="AQ43" s="112"/>
      <c r="AR43" s="110"/>
      <c r="AS43" s="109"/>
      <c r="AT43" s="109"/>
      <c r="AU43" s="109"/>
      <c r="AV43" s="109"/>
      <c r="AW43" s="109"/>
      <c r="AX43" s="109"/>
      <c r="AY43" s="109"/>
      <c r="AZ43" s="109"/>
      <c r="BA43" s="129"/>
      <c r="BB43" s="129"/>
      <c r="BC43" s="129"/>
      <c r="BD43" s="133"/>
      <c r="BE43" s="133"/>
    </row>
    <row r="44" spans="1:57" s="31" customFormat="1" ht="17.25" customHeight="1" x14ac:dyDescent="0.2">
      <c r="A44" s="72">
        <v>27</v>
      </c>
      <c r="B44" s="234"/>
      <c r="C44" s="234"/>
      <c r="D44" s="234"/>
      <c r="E44" s="234"/>
      <c r="F44" s="234"/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1"/>
      <c r="T44" s="232"/>
      <c r="U44" s="233"/>
      <c r="V44" s="230"/>
      <c r="W44" s="230"/>
      <c r="X44" s="230"/>
      <c r="Y44" s="181"/>
      <c r="Z44" s="231"/>
      <c r="AA44" s="232"/>
      <c r="AB44" s="233"/>
      <c r="AC44" s="180">
        <f t="shared" si="1"/>
        <v>0</v>
      </c>
      <c r="AD44" s="180">
        <f t="shared" si="2"/>
        <v>0</v>
      </c>
      <c r="AE44" s="180">
        <f t="shared" si="3"/>
        <v>0</v>
      </c>
      <c r="AF44" s="180">
        <f t="shared" si="4"/>
        <v>0</v>
      </c>
      <c r="AG44" s="180">
        <f t="shared" si="5"/>
        <v>0</v>
      </c>
      <c r="AH44" s="180">
        <f t="shared" si="6"/>
        <v>0</v>
      </c>
      <c r="AI44" s="180">
        <f t="shared" si="7"/>
        <v>0</v>
      </c>
      <c r="AJ44" s="180">
        <f t="shared" si="8"/>
        <v>0</v>
      </c>
      <c r="AK44" s="193">
        <f t="shared" si="9"/>
        <v>0</v>
      </c>
      <c r="AL44" s="70"/>
      <c r="AP44" s="112"/>
      <c r="AQ44" s="112"/>
      <c r="AR44" s="109"/>
      <c r="AS44" s="109"/>
      <c r="AT44" s="109"/>
      <c r="AU44" s="109"/>
      <c r="AV44" s="109"/>
      <c r="AW44" s="109"/>
      <c r="AX44" s="109"/>
      <c r="AY44" s="109"/>
      <c r="AZ44" s="109"/>
      <c r="BA44" s="129"/>
      <c r="BB44" s="129"/>
      <c r="BC44" s="129"/>
      <c r="BD44" s="133"/>
      <c r="BE44" s="133"/>
    </row>
    <row r="45" spans="1:57" s="31" customFormat="1" ht="17.25" customHeight="1" x14ac:dyDescent="0.2">
      <c r="A45" s="72">
        <v>28</v>
      </c>
      <c r="B45" s="234"/>
      <c r="C45" s="234"/>
      <c r="D45" s="234"/>
      <c r="E45" s="234"/>
      <c r="F45" s="234"/>
      <c r="G45" s="234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1"/>
      <c r="T45" s="232"/>
      <c r="U45" s="233"/>
      <c r="V45" s="230"/>
      <c r="W45" s="230"/>
      <c r="X45" s="230"/>
      <c r="Y45" s="181"/>
      <c r="Z45" s="231"/>
      <c r="AA45" s="232"/>
      <c r="AB45" s="233"/>
      <c r="AC45" s="180">
        <f t="shared" si="1"/>
        <v>0</v>
      </c>
      <c r="AD45" s="180">
        <f t="shared" si="2"/>
        <v>0</v>
      </c>
      <c r="AE45" s="180">
        <f t="shared" si="3"/>
        <v>0</v>
      </c>
      <c r="AF45" s="180">
        <f t="shared" si="4"/>
        <v>0</v>
      </c>
      <c r="AG45" s="180">
        <f t="shared" si="5"/>
        <v>0</v>
      </c>
      <c r="AH45" s="180">
        <f t="shared" si="6"/>
        <v>0</v>
      </c>
      <c r="AI45" s="180">
        <f t="shared" si="7"/>
        <v>0</v>
      </c>
      <c r="AJ45" s="180">
        <f t="shared" si="8"/>
        <v>0</v>
      </c>
      <c r="AK45" s="193">
        <f t="shared" si="9"/>
        <v>0</v>
      </c>
      <c r="AL45" s="70"/>
      <c r="AP45" s="112"/>
      <c r="AQ45" s="112"/>
      <c r="AR45" s="109"/>
      <c r="AS45" s="109"/>
      <c r="AT45" s="109"/>
      <c r="AU45" s="109"/>
      <c r="AV45" s="109"/>
      <c r="AW45" s="109"/>
      <c r="AX45" s="109"/>
      <c r="AY45" s="109"/>
      <c r="AZ45" s="109"/>
      <c r="BA45" s="129"/>
      <c r="BB45" s="129"/>
      <c r="BC45" s="129"/>
      <c r="BD45" s="133"/>
      <c r="BE45" s="133"/>
    </row>
    <row r="46" spans="1:57" s="31" customFormat="1" ht="17.25" customHeight="1" x14ac:dyDescent="0.25">
      <c r="A46" s="72">
        <v>29</v>
      </c>
      <c r="B46" s="234"/>
      <c r="C46" s="234"/>
      <c r="D46" s="234"/>
      <c r="E46" s="234"/>
      <c r="F46" s="23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1"/>
      <c r="T46" s="232"/>
      <c r="U46" s="233"/>
      <c r="V46" s="230"/>
      <c r="W46" s="230"/>
      <c r="X46" s="230"/>
      <c r="Y46" s="181"/>
      <c r="Z46" s="231"/>
      <c r="AA46" s="232"/>
      <c r="AB46" s="233"/>
      <c r="AC46" s="180">
        <f t="shared" si="1"/>
        <v>0</v>
      </c>
      <c r="AD46" s="180">
        <f t="shared" si="2"/>
        <v>0</v>
      </c>
      <c r="AE46" s="180">
        <f t="shared" si="3"/>
        <v>0</v>
      </c>
      <c r="AF46" s="180">
        <f t="shared" si="4"/>
        <v>0</v>
      </c>
      <c r="AG46" s="180">
        <f t="shared" si="5"/>
        <v>0</v>
      </c>
      <c r="AH46" s="180">
        <f t="shared" si="6"/>
        <v>0</v>
      </c>
      <c r="AI46" s="180">
        <f t="shared" si="7"/>
        <v>0</v>
      </c>
      <c r="AJ46" s="180">
        <f t="shared" si="8"/>
        <v>0</v>
      </c>
      <c r="AK46" s="193">
        <f t="shared" si="9"/>
        <v>0</v>
      </c>
      <c r="AL46" s="70"/>
      <c r="AP46" s="112"/>
      <c r="AQ46" s="112"/>
      <c r="AR46" s="109"/>
      <c r="AS46" s="114"/>
      <c r="AT46" s="114"/>
      <c r="AU46" s="114"/>
      <c r="AV46" s="114"/>
      <c r="AW46" s="114"/>
      <c r="AX46" s="114"/>
      <c r="AY46" s="114"/>
      <c r="AZ46" s="114"/>
      <c r="BA46" s="132"/>
      <c r="BB46" s="132"/>
      <c r="BC46" s="132"/>
      <c r="BD46" s="133"/>
      <c r="BE46" s="133"/>
    </row>
    <row r="47" spans="1:57" s="31" customFormat="1" ht="17.25" customHeight="1" x14ac:dyDescent="0.2">
      <c r="A47" s="72">
        <v>30</v>
      </c>
      <c r="B47" s="234"/>
      <c r="C47" s="234"/>
      <c r="D47" s="234"/>
      <c r="E47" s="234"/>
      <c r="F47" s="234"/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1"/>
      <c r="T47" s="232"/>
      <c r="U47" s="233"/>
      <c r="V47" s="230"/>
      <c r="W47" s="230"/>
      <c r="X47" s="230"/>
      <c r="Y47" s="181"/>
      <c r="Z47" s="231"/>
      <c r="AA47" s="232"/>
      <c r="AB47" s="233"/>
      <c r="AC47" s="180">
        <f t="shared" si="1"/>
        <v>0</v>
      </c>
      <c r="AD47" s="180">
        <f t="shared" si="2"/>
        <v>0</v>
      </c>
      <c r="AE47" s="180">
        <f t="shared" si="3"/>
        <v>0</v>
      </c>
      <c r="AF47" s="180">
        <f t="shared" si="4"/>
        <v>0</v>
      </c>
      <c r="AG47" s="180">
        <f t="shared" si="5"/>
        <v>0</v>
      </c>
      <c r="AH47" s="180">
        <f t="shared" si="6"/>
        <v>0</v>
      </c>
      <c r="AI47" s="180">
        <f t="shared" si="7"/>
        <v>0</v>
      </c>
      <c r="AJ47" s="180">
        <f t="shared" si="8"/>
        <v>0</v>
      </c>
      <c r="AK47" s="193">
        <f t="shared" si="9"/>
        <v>0</v>
      </c>
      <c r="AL47" s="70"/>
      <c r="AP47" s="109"/>
      <c r="AQ47" s="112"/>
      <c r="AR47" s="109"/>
      <c r="AS47" s="110"/>
      <c r="AT47" s="110"/>
      <c r="AU47" s="110"/>
      <c r="AV47" s="110"/>
      <c r="AW47" s="110"/>
      <c r="AX47" s="110"/>
      <c r="AY47" s="110"/>
      <c r="AZ47" s="110"/>
      <c r="BA47" s="130"/>
      <c r="BB47" s="130"/>
      <c r="BC47" s="130"/>
      <c r="BD47" s="133"/>
      <c r="BE47" s="133"/>
    </row>
    <row r="48" spans="1:57" s="31" customFormat="1" ht="17.25" customHeight="1" x14ac:dyDescent="0.2">
      <c r="A48" s="72">
        <v>31</v>
      </c>
      <c r="B48" s="234"/>
      <c r="C48" s="234"/>
      <c r="D48" s="234"/>
      <c r="E48" s="234"/>
      <c r="F48" s="234"/>
      <c r="G48" s="234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1"/>
      <c r="T48" s="232"/>
      <c r="U48" s="233"/>
      <c r="V48" s="230"/>
      <c r="W48" s="230"/>
      <c r="X48" s="230"/>
      <c r="Y48" s="181"/>
      <c r="Z48" s="231"/>
      <c r="AA48" s="232"/>
      <c r="AB48" s="233"/>
      <c r="AC48" s="180">
        <f t="shared" si="1"/>
        <v>0</v>
      </c>
      <c r="AD48" s="180">
        <f t="shared" si="2"/>
        <v>0</v>
      </c>
      <c r="AE48" s="180">
        <f t="shared" si="3"/>
        <v>0</v>
      </c>
      <c r="AF48" s="180">
        <f t="shared" si="4"/>
        <v>0</v>
      </c>
      <c r="AG48" s="180">
        <f t="shared" si="5"/>
        <v>0</v>
      </c>
      <c r="AH48" s="180">
        <f t="shared" si="6"/>
        <v>0</v>
      </c>
      <c r="AI48" s="180">
        <f t="shared" si="7"/>
        <v>0</v>
      </c>
      <c r="AJ48" s="180">
        <f t="shared" si="8"/>
        <v>0</v>
      </c>
      <c r="AK48" s="193">
        <f t="shared" si="9"/>
        <v>0</v>
      </c>
      <c r="AL48" s="70"/>
      <c r="AP48" s="109"/>
      <c r="AQ48" s="109"/>
      <c r="AR48" s="112"/>
      <c r="AS48" s="109"/>
      <c r="AT48" s="109"/>
      <c r="AU48" s="109"/>
      <c r="AV48" s="109"/>
      <c r="AW48" s="109"/>
      <c r="AX48" s="109"/>
      <c r="AY48" s="109"/>
      <c r="AZ48" s="109"/>
      <c r="BA48" s="129"/>
      <c r="BB48" s="129"/>
      <c r="BC48" s="129"/>
      <c r="BD48" s="133"/>
      <c r="BE48" s="133"/>
    </row>
    <row r="49" spans="1:57" s="31" customFormat="1" ht="17.25" customHeight="1" x14ac:dyDescent="0.2">
      <c r="A49" s="72">
        <v>32</v>
      </c>
      <c r="B49" s="234"/>
      <c r="C49" s="234"/>
      <c r="D49" s="234"/>
      <c r="E49" s="234"/>
      <c r="F49" s="234"/>
      <c r="G49" s="234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1"/>
      <c r="T49" s="232"/>
      <c r="U49" s="233"/>
      <c r="V49" s="230"/>
      <c r="W49" s="230"/>
      <c r="X49" s="230"/>
      <c r="Y49" s="181"/>
      <c r="Z49" s="231"/>
      <c r="AA49" s="232"/>
      <c r="AB49" s="233"/>
      <c r="AC49" s="180">
        <f t="shared" si="1"/>
        <v>0</v>
      </c>
      <c r="AD49" s="180">
        <f t="shared" si="2"/>
        <v>0</v>
      </c>
      <c r="AE49" s="180">
        <f t="shared" si="3"/>
        <v>0</v>
      </c>
      <c r="AF49" s="180">
        <f t="shared" si="4"/>
        <v>0</v>
      </c>
      <c r="AG49" s="180">
        <f t="shared" si="5"/>
        <v>0</v>
      </c>
      <c r="AH49" s="180">
        <f t="shared" si="6"/>
        <v>0</v>
      </c>
      <c r="AI49" s="180">
        <f t="shared" si="7"/>
        <v>0</v>
      </c>
      <c r="AJ49" s="180">
        <f t="shared" si="8"/>
        <v>0</v>
      </c>
      <c r="AK49" s="193">
        <f t="shared" si="9"/>
        <v>0</v>
      </c>
      <c r="AL49" s="70"/>
      <c r="AP49" s="109"/>
      <c r="AQ49" s="109"/>
      <c r="AR49" s="112"/>
      <c r="AS49" s="109"/>
      <c r="AT49" s="109"/>
      <c r="AU49" s="109"/>
      <c r="AV49" s="109"/>
      <c r="AW49" s="109"/>
      <c r="AX49" s="109"/>
      <c r="AY49" s="109"/>
      <c r="AZ49" s="109"/>
      <c r="BA49" s="129"/>
      <c r="BB49" s="129"/>
      <c r="BC49" s="129"/>
      <c r="BD49" s="133"/>
      <c r="BE49" s="133"/>
    </row>
    <row r="50" spans="1:57" s="31" customFormat="1" ht="17.25" customHeight="1" x14ac:dyDescent="0.2">
      <c r="A50" s="72">
        <v>33</v>
      </c>
      <c r="B50" s="234"/>
      <c r="C50" s="234"/>
      <c r="D50" s="234"/>
      <c r="E50" s="234"/>
      <c r="F50" s="234"/>
      <c r="G50" s="234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1"/>
      <c r="T50" s="232"/>
      <c r="U50" s="233"/>
      <c r="V50" s="230"/>
      <c r="W50" s="230"/>
      <c r="X50" s="230"/>
      <c r="Y50" s="181"/>
      <c r="Z50" s="231"/>
      <c r="AA50" s="232"/>
      <c r="AB50" s="233"/>
      <c r="AC50" s="180">
        <f t="shared" si="1"/>
        <v>0</v>
      </c>
      <c r="AD50" s="180">
        <f t="shared" si="2"/>
        <v>0</v>
      </c>
      <c r="AE50" s="180">
        <f t="shared" si="3"/>
        <v>0</v>
      </c>
      <c r="AF50" s="180">
        <f t="shared" si="4"/>
        <v>0</v>
      </c>
      <c r="AG50" s="180">
        <f t="shared" si="5"/>
        <v>0</v>
      </c>
      <c r="AH50" s="180">
        <f t="shared" si="6"/>
        <v>0</v>
      </c>
      <c r="AI50" s="180">
        <f t="shared" si="7"/>
        <v>0</v>
      </c>
      <c r="AJ50" s="180">
        <f t="shared" si="8"/>
        <v>0</v>
      </c>
      <c r="AK50" s="193">
        <f t="shared" si="9"/>
        <v>0</v>
      </c>
      <c r="AL50" s="70"/>
      <c r="AP50" s="109"/>
      <c r="AQ50" s="109"/>
      <c r="AR50" s="112"/>
      <c r="AS50" s="109"/>
      <c r="AT50" s="109"/>
      <c r="AU50" s="109"/>
      <c r="AV50" s="109"/>
      <c r="AW50" s="109"/>
      <c r="AX50" s="109"/>
      <c r="AY50" s="109"/>
      <c r="AZ50" s="109"/>
      <c r="BA50" s="129"/>
      <c r="BB50" s="129"/>
      <c r="BC50" s="129"/>
      <c r="BD50" s="133"/>
      <c r="BE50" s="133"/>
    </row>
    <row r="51" spans="1:57" s="31" customFormat="1" ht="17.25" customHeight="1" x14ac:dyDescent="0.25">
      <c r="A51" s="72">
        <v>34</v>
      </c>
      <c r="B51" s="234"/>
      <c r="C51" s="234"/>
      <c r="D51" s="234"/>
      <c r="E51" s="234"/>
      <c r="F51" s="234"/>
      <c r="G51" s="234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1"/>
      <c r="T51" s="232"/>
      <c r="U51" s="233"/>
      <c r="V51" s="230"/>
      <c r="W51" s="230"/>
      <c r="X51" s="230"/>
      <c r="Y51" s="181"/>
      <c r="Z51" s="231"/>
      <c r="AA51" s="232"/>
      <c r="AB51" s="233"/>
      <c r="AC51" s="180">
        <f t="shared" si="1"/>
        <v>0</v>
      </c>
      <c r="AD51" s="180">
        <f t="shared" si="2"/>
        <v>0</v>
      </c>
      <c r="AE51" s="180">
        <f t="shared" si="3"/>
        <v>0</v>
      </c>
      <c r="AF51" s="180">
        <f t="shared" si="4"/>
        <v>0</v>
      </c>
      <c r="AG51" s="180">
        <f t="shared" si="5"/>
        <v>0</v>
      </c>
      <c r="AH51" s="180">
        <f t="shared" si="6"/>
        <v>0</v>
      </c>
      <c r="AI51" s="180">
        <f t="shared" si="7"/>
        <v>0</v>
      </c>
      <c r="AJ51" s="180">
        <f t="shared" si="8"/>
        <v>0</v>
      </c>
      <c r="AK51" s="193">
        <f t="shared" si="9"/>
        <v>0</v>
      </c>
      <c r="AL51" s="70"/>
      <c r="AP51" s="109"/>
      <c r="AQ51" s="109"/>
      <c r="AR51" s="112"/>
      <c r="AS51" s="114"/>
      <c r="AT51" s="114"/>
      <c r="AU51" s="114"/>
      <c r="AV51" s="114"/>
      <c r="AW51" s="114"/>
      <c r="AX51" s="114"/>
      <c r="AY51" s="114"/>
      <c r="AZ51" s="114"/>
      <c r="BA51" s="132"/>
      <c r="BB51" s="132"/>
      <c r="BC51" s="132"/>
      <c r="BD51" s="133"/>
      <c r="BE51" s="133"/>
    </row>
    <row r="52" spans="1:57" s="31" customFormat="1" ht="17.25" customHeight="1" x14ac:dyDescent="0.2">
      <c r="A52" s="72">
        <v>35</v>
      </c>
      <c r="B52" s="234"/>
      <c r="C52" s="234"/>
      <c r="D52" s="234"/>
      <c r="E52" s="234"/>
      <c r="F52" s="234"/>
      <c r="G52" s="234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1"/>
      <c r="T52" s="232"/>
      <c r="U52" s="233"/>
      <c r="V52" s="230"/>
      <c r="W52" s="230"/>
      <c r="X52" s="230"/>
      <c r="Y52" s="181"/>
      <c r="Z52" s="231"/>
      <c r="AA52" s="232"/>
      <c r="AB52" s="233"/>
      <c r="AC52" s="180">
        <f t="shared" si="1"/>
        <v>0</v>
      </c>
      <c r="AD52" s="180">
        <f t="shared" si="2"/>
        <v>0</v>
      </c>
      <c r="AE52" s="180">
        <f t="shared" si="3"/>
        <v>0</v>
      </c>
      <c r="AF52" s="180">
        <f t="shared" si="4"/>
        <v>0</v>
      </c>
      <c r="AG52" s="180">
        <f t="shared" si="5"/>
        <v>0</v>
      </c>
      <c r="AH52" s="180">
        <f t="shared" si="6"/>
        <v>0</v>
      </c>
      <c r="AI52" s="180">
        <f t="shared" si="7"/>
        <v>0</v>
      </c>
      <c r="AJ52" s="180">
        <f t="shared" si="8"/>
        <v>0</v>
      </c>
      <c r="AK52" s="193">
        <f t="shared" si="9"/>
        <v>0</v>
      </c>
      <c r="AL52" s="70"/>
      <c r="AP52" s="109"/>
      <c r="AQ52" s="109"/>
      <c r="AR52" s="112"/>
      <c r="AS52" s="110"/>
      <c r="AT52" s="110"/>
      <c r="AU52" s="110"/>
      <c r="AV52" s="110"/>
      <c r="AW52" s="110"/>
      <c r="AX52" s="110"/>
      <c r="AY52" s="110"/>
      <c r="AZ52" s="110"/>
      <c r="BA52" s="130"/>
      <c r="BB52" s="130"/>
      <c r="BC52" s="130"/>
      <c r="BD52" s="133"/>
      <c r="BE52" s="133"/>
    </row>
    <row r="53" spans="1:57" s="31" customFormat="1" ht="17.25" customHeight="1" x14ac:dyDescent="0.2">
      <c r="A53" s="72">
        <v>36</v>
      </c>
      <c r="B53" s="234"/>
      <c r="C53" s="234"/>
      <c r="D53" s="234"/>
      <c r="E53" s="234"/>
      <c r="F53" s="234"/>
      <c r="G53" s="234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1"/>
      <c r="T53" s="232"/>
      <c r="U53" s="233"/>
      <c r="V53" s="230"/>
      <c r="W53" s="230"/>
      <c r="X53" s="230"/>
      <c r="Y53" s="181"/>
      <c r="Z53" s="231"/>
      <c r="AA53" s="232"/>
      <c r="AB53" s="233"/>
      <c r="AC53" s="180">
        <f t="shared" si="1"/>
        <v>0</v>
      </c>
      <c r="AD53" s="180">
        <f t="shared" si="2"/>
        <v>0</v>
      </c>
      <c r="AE53" s="180">
        <f t="shared" si="3"/>
        <v>0</v>
      </c>
      <c r="AF53" s="180">
        <f t="shared" si="4"/>
        <v>0</v>
      </c>
      <c r="AG53" s="180">
        <f t="shared" si="5"/>
        <v>0</v>
      </c>
      <c r="AH53" s="180">
        <f t="shared" si="6"/>
        <v>0</v>
      </c>
      <c r="AI53" s="180">
        <f t="shared" si="7"/>
        <v>0</v>
      </c>
      <c r="AJ53" s="180">
        <f t="shared" si="8"/>
        <v>0</v>
      </c>
      <c r="AK53" s="193">
        <f t="shared" si="9"/>
        <v>0</v>
      </c>
      <c r="AL53" s="70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29"/>
      <c r="BB53" s="129"/>
      <c r="BC53" s="129"/>
      <c r="BD53" s="133"/>
      <c r="BE53" s="133"/>
    </row>
    <row r="54" spans="1:57" s="31" customFormat="1" ht="17.25" customHeight="1" x14ac:dyDescent="0.2">
      <c r="A54" s="72">
        <v>37</v>
      </c>
      <c r="B54" s="234"/>
      <c r="C54" s="234"/>
      <c r="D54" s="234"/>
      <c r="E54" s="234"/>
      <c r="F54" s="234"/>
      <c r="G54" s="234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1"/>
      <c r="T54" s="232"/>
      <c r="U54" s="233"/>
      <c r="V54" s="230"/>
      <c r="W54" s="230"/>
      <c r="X54" s="230"/>
      <c r="Y54" s="181"/>
      <c r="Z54" s="231"/>
      <c r="AA54" s="232"/>
      <c r="AB54" s="233"/>
      <c r="AC54" s="180">
        <f t="shared" si="1"/>
        <v>0</v>
      </c>
      <c r="AD54" s="180">
        <f t="shared" si="2"/>
        <v>0</v>
      </c>
      <c r="AE54" s="180">
        <f t="shared" si="3"/>
        <v>0</v>
      </c>
      <c r="AF54" s="180">
        <f t="shared" si="4"/>
        <v>0</v>
      </c>
      <c r="AG54" s="180">
        <f t="shared" si="5"/>
        <v>0</v>
      </c>
      <c r="AH54" s="180">
        <f t="shared" si="6"/>
        <v>0</v>
      </c>
      <c r="AI54" s="180">
        <f t="shared" si="7"/>
        <v>0</v>
      </c>
      <c r="AJ54" s="180">
        <f t="shared" si="8"/>
        <v>0</v>
      </c>
      <c r="AK54" s="193">
        <f t="shared" si="9"/>
        <v>0</v>
      </c>
      <c r="AL54" s="70"/>
      <c r="AP54" s="109"/>
      <c r="AQ54" s="109"/>
      <c r="AR54" s="109"/>
      <c r="AS54" s="112"/>
      <c r="AT54" s="116"/>
      <c r="AU54" s="116"/>
      <c r="AV54" s="116"/>
      <c r="AW54" s="116"/>
      <c r="AX54" s="116"/>
      <c r="AY54" s="116"/>
      <c r="AZ54" s="116"/>
      <c r="BA54" s="134"/>
      <c r="BB54" s="134"/>
      <c r="BC54" s="134"/>
      <c r="BD54" s="133"/>
      <c r="BE54" s="133"/>
    </row>
    <row r="55" spans="1:57" s="31" customFormat="1" ht="17.25" customHeight="1" x14ac:dyDescent="0.2">
      <c r="A55" s="72">
        <v>38</v>
      </c>
      <c r="B55" s="234"/>
      <c r="C55" s="234"/>
      <c r="D55" s="234"/>
      <c r="E55" s="234"/>
      <c r="F55" s="234"/>
      <c r="G55" s="234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1"/>
      <c r="T55" s="232"/>
      <c r="U55" s="233"/>
      <c r="V55" s="230"/>
      <c r="W55" s="230"/>
      <c r="X55" s="230"/>
      <c r="Y55" s="181"/>
      <c r="Z55" s="231"/>
      <c r="AA55" s="232"/>
      <c r="AB55" s="233"/>
      <c r="AC55" s="180">
        <f t="shared" si="1"/>
        <v>0</v>
      </c>
      <c r="AD55" s="180">
        <f t="shared" si="2"/>
        <v>0</v>
      </c>
      <c r="AE55" s="180">
        <f t="shared" si="3"/>
        <v>0</v>
      </c>
      <c r="AF55" s="180">
        <f t="shared" si="4"/>
        <v>0</v>
      </c>
      <c r="AG55" s="180">
        <f t="shared" si="5"/>
        <v>0</v>
      </c>
      <c r="AH55" s="180">
        <f t="shared" si="6"/>
        <v>0</v>
      </c>
      <c r="AI55" s="180">
        <f t="shared" si="7"/>
        <v>0</v>
      </c>
      <c r="AJ55" s="180">
        <f t="shared" si="8"/>
        <v>0</v>
      </c>
      <c r="AK55" s="193">
        <f t="shared" si="9"/>
        <v>0</v>
      </c>
      <c r="AL55" s="70"/>
      <c r="AP55" s="109"/>
      <c r="AQ55" s="109"/>
      <c r="AR55" s="109"/>
      <c r="AS55" s="112"/>
      <c r="AT55" s="116"/>
      <c r="AU55" s="116"/>
      <c r="AV55" s="116"/>
      <c r="AW55" s="116"/>
      <c r="AX55" s="116"/>
      <c r="AY55" s="116"/>
      <c r="AZ55" s="116"/>
      <c r="BA55" s="134"/>
      <c r="BB55" s="134"/>
      <c r="BC55" s="134"/>
      <c r="BD55" s="133"/>
      <c r="BE55" s="133"/>
    </row>
    <row r="56" spans="1:57" s="31" customFormat="1" ht="17.25" customHeight="1" x14ac:dyDescent="0.2">
      <c r="A56" s="72">
        <v>39</v>
      </c>
      <c r="B56" s="234"/>
      <c r="C56" s="234"/>
      <c r="D56" s="234"/>
      <c r="E56" s="234"/>
      <c r="F56" s="234"/>
      <c r="G56" s="234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1"/>
      <c r="T56" s="232"/>
      <c r="U56" s="233"/>
      <c r="V56" s="230"/>
      <c r="W56" s="230"/>
      <c r="X56" s="230"/>
      <c r="Y56" s="181"/>
      <c r="Z56" s="231"/>
      <c r="AA56" s="232"/>
      <c r="AB56" s="233"/>
      <c r="AC56" s="180">
        <f t="shared" si="1"/>
        <v>0</v>
      </c>
      <c r="AD56" s="180">
        <f t="shared" si="2"/>
        <v>0</v>
      </c>
      <c r="AE56" s="180">
        <f t="shared" si="3"/>
        <v>0</v>
      </c>
      <c r="AF56" s="180">
        <f t="shared" si="4"/>
        <v>0</v>
      </c>
      <c r="AG56" s="180">
        <f t="shared" si="5"/>
        <v>0</v>
      </c>
      <c r="AH56" s="180">
        <f t="shared" si="6"/>
        <v>0</v>
      </c>
      <c r="AI56" s="180">
        <f t="shared" si="7"/>
        <v>0</v>
      </c>
      <c r="AJ56" s="180">
        <f t="shared" si="8"/>
        <v>0</v>
      </c>
      <c r="AK56" s="193">
        <f t="shared" si="9"/>
        <v>0</v>
      </c>
      <c r="AL56" s="70"/>
      <c r="AP56" s="109"/>
      <c r="AQ56" s="109"/>
      <c r="AR56" s="109"/>
      <c r="AS56" s="112"/>
      <c r="AT56" s="116"/>
      <c r="AU56" s="116"/>
      <c r="AV56" s="116"/>
      <c r="AW56" s="116"/>
      <c r="AX56" s="116"/>
      <c r="AY56" s="116"/>
      <c r="AZ56" s="116"/>
      <c r="BA56" s="134"/>
      <c r="BB56" s="134"/>
      <c r="BC56" s="134"/>
      <c r="BD56" s="133"/>
      <c r="BE56" s="133"/>
    </row>
    <row r="57" spans="1:57" s="31" customFormat="1" ht="17.25" customHeight="1" x14ac:dyDescent="0.2">
      <c r="A57" s="72">
        <v>40</v>
      </c>
      <c r="B57" s="234"/>
      <c r="C57" s="234"/>
      <c r="D57" s="234"/>
      <c r="E57" s="234"/>
      <c r="F57" s="234"/>
      <c r="G57" s="234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1"/>
      <c r="T57" s="232"/>
      <c r="U57" s="233"/>
      <c r="V57" s="230"/>
      <c r="W57" s="230"/>
      <c r="X57" s="230"/>
      <c r="Y57" s="181"/>
      <c r="Z57" s="231"/>
      <c r="AA57" s="232"/>
      <c r="AB57" s="233"/>
      <c r="AC57" s="180">
        <f t="shared" si="1"/>
        <v>0</v>
      </c>
      <c r="AD57" s="180">
        <f t="shared" si="2"/>
        <v>0</v>
      </c>
      <c r="AE57" s="180">
        <f t="shared" si="3"/>
        <v>0</v>
      </c>
      <c r="AF57" s="180">
        <f t="shared" si="4"/>
        <v>0</v>
      </c>
      <c r="AG57" s="180">
        <f t="shared" si="5"/>
        <v>0</v>
      </c>
      <c r="AH57" s="180">
        <f t="shared" si="6"/>
        <v>0</v>
      </c>
      <c r="AI57" s="180">
        <f t="shared" si="7"/>
        <v>0</v>
      </c>
      <c r="AJ57" s="180">
        <f t="shared" si="8"/>
        <v>0</v>
      </c>
      <c r="AK57" s="193">
        <f t="shared" si="9"/>
        <v>0</v>
      </c>
      <c r="AL57" s="70"/>
      <c r="AP57" s="109"/>
      <c r="AQ57" s="109"/>
      <c r="AR57" s="109"/>
      <c r="AS57" s="112"/>
      <c r="AT57" s="116"/>
      <c r="AU57" s="116"/>
      <c r="AV57" s="116"/>
      <c r="AW57" s="116"/>
      <c r="AX57" s="116"/>
      <c r="AY57" s="116"/>
      <c r="AZ57" s="116"/>
      <c r="BA57" s="134"/>
      <c r="BB57" s="134"/>
      <c r="BC57" s="134"/>
      <c r="BD57" s="133"/>
      <c r="BE57" s="133"/>
    </row>
    <row r="58" spans="1:57" s="31" customFormat="1" ht="17.25" customHeight="1" x14ac:dyDescent="0.2">
      <c r="A58" s="72">
        <v>41</v>
      </c>
      <c r="B58" s="234"/>
      <c r="C58" s="234"/>
      <c r="D58" s="234"/>
      <c r="E58" s="234"/>
      <c r="F58" s="234"/>
      <c r="G58" s="234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1"/>
      <c r="T58" s="232"/>
      <c r="U58" s="233"/>
      <c r="V58" s="230"/>
      <c r="W58" s="230"/>
      <c r="X58" s="230"/>
      <c r="Y58" s="181"/>
      <c r="Z58" s="231"/>
      <c r="AA58" s="232"/>
      <c r="AB58" s="233"/>
      <c r="AC58" s="180">
        <f t="shared" si="1"/>
        <v>0</v>
      </c>
      <c r="AD58" s="180">
        <f t="shared" si="2"/>
        <v>0</v>
      </c>
      <c r="AE58" s="180">
        <f t="shared" si="3"/>
        <v>0</v>
      </c>
      <c r="AF58" s="180">
        <f t="shared" si="4"/>
        <v>0</v>
      </c>
      <c r="AG58" s="180">
        <f t="shared" si="5"/>
        <v>0</v>
      </c>
      <c r="AH58" s="180">
        <f t="shared" si="6"/>
        <v>0</v>
      </c>
      <c r="AI58" s="180">
        <f t="shared" si="7"/>
        <v>0</v>
      </c>
      <c r="AJ58" s="180">
        <f t="shared" si="8"/>
        <v>0</v>
      </c>
      <c r="AK58" s="193">
        <f t="shared" si="9"/>
        <v>0</v>
      </c>
      <c r="AL58" s="70"/>
      <c r="AP58" s="109"/>
      <c r="AQ58" s="109"/>
      <c r="AR58" s="109"/>
      <c r="AS58" s="112"/>
      <c r="AT58" s="116"/>
      <c r="AU58" s="116"/>
      <c r="AV58" s="116"/>
      <c r="AW58" s="116"/>
      <c r="AX58" s="116"/>
      <c r="AY58" s="116"/>
      <c r="AZ58" s="116"/>
      <c r="BA58" s="134"/>
      <c r="BB58" s="134"/>
      <c r="BC58" s="134"/>
      <c r="BD58" s="133"/>
      <c r="BE58" s="133"/>
    </row>
    <row r="59" spans="1:57" s="31" customFormat="1" ht="17.25" customHeight="1" x14ac:dyDescent="0.25">
      <c r="A59" s="72">
        <v>42</v>
      </c>
      <c r="B59" s="234"/>
      <c r="C59" s="234"/>
      <c r="D59" s="234"/>
      <c r="E59" s="234"/>
      <c r="F59" s="234"/>
      <c r="G59" s="234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1"/>
      <c r="T59" s="232"/>
      <c r="U59" s="233"/>
      <c r="V59" s="230"/>
      <c r="W59" s="230"/>
      <c r="X59" s="230"/>
      <c r="Y59" s="181"/>
      <c r="Z59" s="231"/>
      <c r="AA59" s="232"/>
      <c r="AB59" s="233"/>
      <c r="AC59" s="180">
        <f t="shared" si="1"/>
        <v>0</v>
      </c>
      <c r="AD59" s="180">
        <f t="shared" si="2"/>
        <v>0</v>
      </c>
      <c r="AE59" s="180">
        <f t="shared" si="3"/>
        <v>0</v>
      </c>
      <c r="AF59" s="180">
        <f t="shared" si="4"/>
        <v>0</v>
      </c>
      <c r="AG59" s="180">
        <f t="shared" si="5"/>
        <v>0</v>
      </c>
      <c r="AH59" s="180">
        <f t="shared" si="6"/>
        <v>0</v>
      </c>
      <c r="AI59" s="180">
        <f t="shared" si="7"/>
        <v>0</v>
      </c>
      <c r="AJ59" s="180">
        <f t="shared" si="8"/>
        <v>0</v>
      </c>
      <c r="AK59" s="193">
        <f t="shared" si="9"/>
        <v>0</v>
      </c>
      <c r="AL59" s="70"/>
      <c r="AN59" s="156"/>
      <c r="AO59" s="156"/>
      <c r="AP59" s="112"/>
      <c r="AQ59" s="109"/>
      <c r="AR59" s="109"/>
      <c r="AS59" s="109"/>
      <c r="AT59" s="109"/>
      <c r="AU59" s="114"/>
      <c r="AV59" s="114"/>
      <c r="AW59" s="114"/>
      <c r="AX59" s="114"/>
      <c r="AY59" s="114"/>
      <c r="AZ59" s="114"/>
      <c r="BA59" s="132"/>
      <c r="BB59" s="132"/>
      <c r="BC59" s="132"/>
      <c r="BD59" s="133"/>
      <c r="BE59" s="133"/>
    </row>
    <row r="60" spans="1:57" s="31" customFormat="1" ht="17.25" customHeight="1" x14ac:dyDescent="0.2">
      <c r="A60" s="72">
        <v>43</v>
      </c>
      <c r="B60" s="234"/>
      <c r="C60" s="234"/>
      <c r="D60" s="234"/>
      <c r="E60" s="234"/>
      <c r="F60" s="234"/>
      <c r="G60" s="234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1"/>
      <c r="T60" s="232"/>
      <c r="U60" s="233"/>
      <c r="V60" s="230"/>
      <c r="W60" s="230"/>
      <c r="X60" s="230"/>
      <c r="Y60" s="181"/>
      <c r="Z60" s="231"/>
      <c r="AA60" s="232"/>
      <c r="AB60" s="233"/>
      <c r="AC60" s="180">
        <f t="shared" si="1"/>
        <v>0</v>
      </c>
      <c r="AD60" s="180">
        <f t="shared" si="2"/>
        <v>0</v>
      </c>
      <c r="AE60" s="180">
        <f t="shared" si="3"/>
        <v>0</v>
      </c>
      <c r="AF60" s="180">
        <f t="shared" si="4"/>
        <v>0</v>
      </c>
      <c r="AG60" s="180">
        <f t="shared" si="5"/>
        <v>0</v>
      </c>
      <c r="AH60" s="180">
        <f t="shared" si="6"/>
        <v>0</v>
      </c>
      <c r="AI60" s="180">
        <f t="shared" si="7"/>
        <v>0</v>
      </c>
      <c r="AJ60" s="180">
        <f t="shared" si="8"/>
        <v>0</v>
      </c>
      <c r="AK60" s="193">
        <f t="shared" si="9"/>
        <v>0</v>
      </c>
      <c r="AL60" s="70"/>
      <c r="AN60" s="157"/>
      <c r="AO60" s="157"/>
      <c r="AP60" s="112"/>
      <c r="AQ60" s="112"/>
      <c r="AR60" s="109"/>
      <c r="AS60" s="109"/>
      <c r="AT60" s="109"/>
      <c r="AU60" s="117"/>
      <c r="AV60" s="117"/>
      <c r="AW60" s="117"/>
      <c r="AX60" s="117"/>
      <c r="AY60" s="117"/>
      <c r="AZ60" s="117"/>
      <c r="BA60" s="135"/>
      <c r="BB60" s="135"/>
      <c r="BC60" s="135"/>
      <c r="BD60" s="133"/>
      <c r="BE60" s="133"/>
    </row>
    <row r="61" spans="1:57" s="31" customFormat="1" ht="17.25" customHeight="1" x14ac:dyDescent="0.2">
      <c r="A61" s="72">
        <v>44</v>
      </c>
      <c r="B61" s="234"/>
      <c r="C61" s="234"/>
      <c r="D61" s="234"/>
      <c r="E61" s="234"/>
      <c r="F61" s="234"/>
      <c r="G61" s="234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1"/>
      <c r="T61" s="232"/>
      <c r="U61" s="233"/>
      <c r="V61" s="230"/>
      <c r="W61" s="230"/>
      <c r="X61" s="230"/>
      <c r="Y61" s="181"/>
      <c r="Z61" s="231"/>
      <c r="AA61" s="232"/>
      <c r="AB61" s="233"/>
      <c r="AC61" s="180">
        <f t="shared" si="1"/>
        <v>0</v>
      </c>
      <c r="AD61" s="180">
        <f t="shared" si="2"/>
        <v>0</v>
      </c>
      <c r="AE61" s="180">
        <f t="shared" si="3"/>
        <v>0</v>
      </c>
      <c r="AF61" s="180">
        <f t="shared" si="4"/>
        <v>0</v>
      </c>
      <c r="AG61" s="180">
        <f t="shared" si="5"/>
        <v>0</v>
      </c>
      <c r="AH61" s="180">
        <f t="shared" si="6"/>
        <v>0</v>
      </c>
      <c r="AI61" s="180">
        <f t="shared" si="7"/>
        <v>0</v>
      </c>
      <c r="AJ61" s="180">
        <f t="shared" si="8"/>
        <v>0</v>
      </c>
      <c r="AK61" s="193">
        <f t="shared" si="9"/>
        <v>0</v>
      </c>
      <c r="AL61" s="70"/>
      <c r="AN61" s="157"/>
      <c r="AO61" s="157"/>
      <c r="AP61" s="109"/>
      <c r="AQ61" s="112"/>
      <c r="AR61" s="109"/>
      <c r="AS61" s="109"/>
      <c r="AT61" s="109"/>
      <c r="AU61" s="109"/>
      <c r="AV61" s="109"/>
      <c r="AW61" s="109"/>
      <c r="AX61" s="109"/>
      <c r="AY61" s="109"/>
      <c r="AZ61" s="109"/>
      <c r="BA61" s="129"/>
      <c r="BB61" s="129"/>
      <c r="BC61" s="129"/>
      <c r="BD61" s="133"/>
      <c r="BE61" s="133"/>
    </row>
    <row r="62" spans="1:57" s="31" customFormat="1" ht="17.25" customHeight="1" x14ac:dyDescent="0.2">
      <c r="A62" s="72">
        <v>45</v>
      </c>
      <c r="B62" s="234"/>
      <c r="C62" s="234"/>
      <c r="D62" s="234"/>
      <c r="E62" s="234"/>
      <c r="F62" s="234"/>
      <c r="G62" s="234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1"/>
      <c r="T62" s="232"/>
      <c r="U62" s="233"/>
      <c r="V62" s="230"/>
      <c r="W62" s="230"/>
      <c r="X62" s="230"/>
      <c r="Y62" s="181"/>
      <c r="Z62" s="231"/>
      <c r="AA62" s="232"/>
      <c r="AB62" s="233"/>
      <c r="AC62" s="180">
        <f t="shared" si="1"/>
        <v>0</v>
      </c>
      <c r="AD62" s="180">
        <f t="shared" si="2"/>
        <v>0</v>
      </c>
      <c r="AE62" s="180">
        <f t="shared" si="3"/>
        <v>0</v>
      </c>
      <c r="AF62" s="180">
        <f t="shared" si="4"/>
        <v>0</v>
      </c>
      <c r="AG62" s="180">
        <f t="shared" si="5"/>
        <v>0</v>
      </c>
      <c r="AH62" s="180">
        <f t="shared" si="6"/>
        <v>0</v>
      </c>
      <c r="AI62" s="180">
        <f t="shared" si="7"/>
        <v>0</v>
      </c>
      <c r="AJ62" s="180">
        <f t="shared" si="8"/>
        <v>0</v>
      </c>
      <c r="AK62" s="193">
        <f t="shared" si="9"/>
        <v>0</v>
      </c>
      <c r="AL62" s="70"/>
      <c r="AN62" s="157"/>
      <c r="AO62" s="157"/>
      <c r="AP62" s="119"/>
      <c r="AQ62" s="119"/>
      <c r="AR62" s="109"/>
      <c r="AS62" s="109"/>
      <c r="AT62" s="109"/>
      <c r="AU62" s="117"/>
      <c r="AV62" s="117"/>
      <c r="AW62" s="117"/>
      <c r="AX62" s="117"/>
      <c r="AY62" s="117"/>
      <c r="AZ62" s="117"/>
      <c r="BA62" s="135"/>
      <c r="BB62" s="135"/>
      <c r="BC62" s="135"/>
      <c r="BD62" s="133"/>
      <c r="BE62" s="133"/>
    </row>
    <row r="63" spans="1:57" s="31" customFormat="1" ht="17.25" customHeight="1" x14ac:dyDescent="0.2">
      <c r="A63" s="72">
        <v>46</v>
      </c>
      <c r="B63" s="234"/>
      <c r="C63" s="234"/>
      <c r="D63" s="234"/>
      <c r="E63" s="234"/>
      <c r="F63" s="234"/>
      <c r="G63" s="234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1"/>
      <c r="T63" s="232"/>
      <c r="U63" s="233"/>
      <c r="V63" s="230"/>
      <c r="W63" s="230"/>
      <c r="X63" s="230"/>
      <c r="Y63" s="181"/>
      <c r="Z63" s="231"/>
      <c r="AA63" s="232"/>
      <c r="AB63" s="233"/>
      <c r="AC63" s="180">
        <f t="shared" si="1"/>
        <v>0</v>
      </c>
      <c r="AD63" s="180">
        <f t="shared" si="2"/>
        <v>0</v>
      </c>
      <c r="AE63" s="180">
        <f t="shared" si="3"/>
        <v>0</v>
      </c>
      <c r="AF63" s="180">
        <f t="shared" si="4"/>
        <v>0</v>
      </c>
      <c r="AG63" s="180">
        <f t="shared" si="5"/>
        <v>0</v>
      </c>
      <c r="AH63" s="180">
        <f t="shared" si="6"/>
        <v>0</v>
      </c>
      <c r="AI63" s="180">
        <f t="shared" si="7"/>
        <v>0</v>
      </c>
      <c r="AJ63" s="180">
        <f t="shared" si="8"/>
        <v>0</v>
      </c>
      <c r="AK63" s="193">
        <f t="shared" si="9"/>
        <v>0</v>
      </c>
      <c r="AL63" s="70"/>
      <c r="AN63" s="157"/>
      <c r="AO63" s="157"/>
      <c r="AP63" s="120"/>
      <c r="AQ63" s="120"/>
      <c r="AR63" s="120"/>
      <c r="AS63" s="109"/>
      <c r="AT63" s="109"/>
      <c r="AU63" s="121"/>
      <c r="AV63" s="121"/>
      <c r="AW63" s="121"/>
      <c r="AX63" s="121"/>
      <c r="AY63" s="121"/>
      <c r="AZ63" s="121"/>
      <c r="BA63" s="137"/>
      <c r="BB63" s="137"/>
      <c r="BC63" s="137"/>
      <c r="BD63" s="133"/>
      <c r="BE63" s="133"/>
    </row>
    <row r="64" spans="1:57" s="31" customFormat="1" ht="17.25" customHeight="1" x14ac:dyDescent="0.2">
      <c r="A64" s="72">
        <v>47</v>
      </c>
      <c r="B64" s="234"/>
      <c r="C64" s="234"/>
      <c r="D64" s="234"/>
      <c r="E64" s="234"/>
      <c r="F64" s="234"/>
      <c r="G64" s="234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1"/>
      <c r="T64" s="232"/>
      <c r="U64" s="233"/>
      <c r="V64" s="230"/>
      <c r="W64" s="230"/>
      <c r="X64" s="230"/>
      <c r="Y64" s="181"/>
      <c r="Z64" s="231"/>
      <c r="AA64" s="232"/>
      <c r="AB64" s="233"/>
      <c r="AC64" s="180">
        <f t="shared" si="1"/>
        <v>0</v>
      </c>
      <c r="AD64" s="180">
        <f t="shared" si="2"/>
        <v>0</v>
      </c>
      <c r="AE64" s="180">
        <f t="shared" si="3"/>
        <v>0</v>
      </c>
      <c r="AF64" s="180">
        <f t="shared" si="4"/>
        <v>0</v>
      </c>
      <c r="AG64" s="180">
        <f t="shared" si="5"/>
        <v>0</v>
      </c>
      <c r="AH64" s="180">
        <f t="shared" si="6"/>
        <v>0</v>
      </c>
      <c r="AI64" s="180">
        <f t="shared" si="7"/>
        <v>0</v>
      </c>
      <c r="AJ64" s="180">
        <f t="shared" si="8"/>
        <v>0</v>
      </c>
      <c r="AK64" s="193">
        <f t="shared" si="9"/>
        <v>0</v>
      </c>
      <c r="AL64" s="70"/>
      <c r="AN64" s="157"/>
      <c r="AO64" s="157"/>
      <c r="AP64" s="120"/>
      <c r="AQ64" s="120"/>
      <c r="AR64" s="120"/>
      <c r="AS64" s="109"/>
      <c r="AT64" s="109"/>
      <c r="AU64" s="109"/>
      <c r="AV64" s="109"/>
      <c r="AW64" s="109"/>
      <c r="AX64" s="109"/>
      <c r="AY64" s="109"/>
      <c r="AZ64" s="109"/>
      <c r="BA64" s="129"/>
      <c r="BB64" s="129"/>
      <c r="BC64" s="129"/>
      <c r="BD64" s="133"/>
      <c r="BE64" s="133"/>
    </row>
    <row r="65" spans="1:57" s="31" customFormat="1" ht="17.25" customHeight="1" x14ac:dyDescent="0.2">
      <c r="A65" s="72">
        <v>48</v>
      </c>
      <c r="B65" s="234"/>
      <c r="C65" s="234"/>
      <c r="D65" s="234"/>
      <c r="E65" s="234"/>
      <c r="F65" s="234"/>
      <c r="G65" s="234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1"/>
      <c r="T65" s="232"/>
      <c r="U65" s="233"/>
      <c r="V65" s="230"/>
      <c r="W65" s="230"/>
      <c r="X65" s="230"/>
      <c r="Y65" s="181"/>
      <c r="Z65" s="231"/>
      <c r="AA65" s="232"/>
      <c r="AB65" s="233"/>
      <c r="AC65" s="180">
        <f t="shared" si="1"/>
        <v>0</v>
      </c>
      <c r="AD65" s="180">
        <f t="shared" si="2"/>
        <v>0</v>
      </c>
      <c r="AE65" s="180">
        <f t="shared" si="3"/>
        <v>0</v>
      </c>
      <c r="AF65" s="180">
        <f t="shared" si="4"/>
        <v>0</v>
      </c>
      <c r="AG65" s="180">
        <f t="shared" si="5"/>
        <v>0</v>
      </c>
      <c r="AH65" s="180">
        <f t="shared" si="6"/>
        <v>0</v>
      </c>
      <c r="AI65" s="180">
        <f t="shared" si="7"/>
        <v>0</v>
      </c>
      <c r="AJ65" s="180">
        <f t="shared" si="8"/>
        <v>0</v>
      </c>
      <c r="AK65" s="193">
        <f t="shared" si="9"/>
        <v>0</v>
      </c>
      <c r="AL65" s="70"/>
      <c r="AN65" s="157"/>
      <c r="AO65" s="157"/>
      <c r="AP65" s="120"/>
      <c r="AQ65" s="120"/>
      <c r="AR65" s="120"/>
      <c r="AS65" s="109"/>
      <c r="AT65" s="109"/>
      <c r="AU65" s="109"/>
      <c r="AV65" s="109"/>
      <c r="AW65" s="109"/>
      <c r="AX65" s="109"/>
      <c r="AY65" s="109"/>
      <c r="AZ65" s="109"/>
      <c r="BA65" s="129"/>
      <c r="BB65" s="129"/>
      <c r="BC65" s="129"/>
      <c r="BD65" s="133"/>
      <c r="BE65" s="133"/>
    </row>
    <row r="66" spans="1:57" s="31" customFormat="1" ht="17.25" customHeight="1" x14ac:dyDescent="0.2">
      <c r="A66" s="72">
        <v>49</v>
      </c>
      <c r="B66" s="234"/>
      <c r="C66" s="234"/>
      <c r="D66" s="234"/>
      <c r="E66" s="234"/>
      <c r="F66" s="234"/>
      <c r="G66" s="234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1"/>
      <c r="T66" s="232"/>
      <c r="U66" s="233"/>
      <c r="V66" s="230"/>
      <c r="W66" s="230"/>
      <c r="X66" s="230"/>
      <c r="Y66" s="181"/>
      <c r="Z66" s="231"/>
      <c r="AA66" s="232"/>
      <c r="AB66" s="233"/>
      <c r="AC66" s="180">
        <f t="shared" si="1"/>
        <v>0</v>
      </c>
      <c r="AD66" s="180">
        <f t="shared" si="2"/>
        <v>0</v>
      </c>
      <c r="AE66" s="180">
        <f t="shared" si="3"/>
        <v>0</v>
      </c>
      <c r="AF66" s="180">
        <f t="shared" si="4"/>
        <v>0</v>
      </c>
      <c r="AG66" s="180">
        <f t="shared" si="5"/>
        <v>0</v>
      </c>
      <c r="AH66" s="180">
        <f t="shared" si="6"/>
        <v>0</v>
      </c>
      <c r="AI66" s="180">
        <f t="shared" si="7"/>
        <v>0</v>
      </c>
      <c r="AJ66" s="180">
        <f t="shared" si="8"/>
        <v>0</v>
      </c>
      <c r="AK66" s="193">
        <f t="shared" si="9"/>
        <v>0</v>
      </c>
      <c r="AL66" s="70"/>
      <c r="AN66" s="157"/>
      <c r="AO66" s="157"/>
      <c r="AP66" s="120"/>
      <c r="AQ66" s="120"/>
      <c r="AR66" s="120"/>
      <c r="AS66" s="109"/>
      <c r="AT66" s="109"/>
      <c r="AU66" s="109"/>
      <c r="AV66" s="109"/>
      <c r="AW66" s="109"/>
      <c r="AX66" s="109"/>
      <c r="AY66" s="109"/>
      <c r="AZ66" s="109"/>
      <c r="BA66" s="129"/>
      <c r="BB66" s="129"/>
      <c r="BC66" s="129"/>
      <c r="BD66" s="133"/>
      <c r="BE66" s="133"/>
    </row>
    <row r="67" spans="1:57" s="31" customFormat="1" ht="17.25" customHeight="1" x14ac:dyDescent="0.2">
      <c r="A67" s="72">
        <v>50</v>
      </c>
      <c r="B67" s="234"/>
      <c r="C67" s="234"/>
      <c r="D67" s="234"/>
      <c r="E67" s="234"/>
      <c r="F67" s="234"/>
      <c r="G67" s="234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1"/>
      <c r="T67" s="232"/>
      <c r="U67" s="233"/>
      <c r="V67" s="230"/>
      <c r="W67" s="230"/>
      <c r="X67" s="230"/>
      <c r="Y67" s="181"/>
      <c r="Z67" s="231"/>
      <c r="AA67" s="232"/>
      <c r="AB67" s="233"/>
      <c r="AC67" s="180">
        <f t="shared" si="1"/>
        <v>0</v>
      </c>
      <c r="AD67" s="180">
        <f t="shared" si="2"/>
        <v>0</v>
      </c>
      <c r="AE67" s="180">
        <f t="shared" si="3"/>
        <v>0</v>
      </c>
      <c r="AF67" s="180">
        <f t="shared" si="4"/>
        <v>0</v>
      </c>
      <c r="AG67" s="180">
        <f t="shared" si="5"/>
        <v>0</v>
      </c>
      <c r="AH67" s="180">
        <f t="shared" si="6"/>
        <v>0</v>
      </c>
      <c r="AI67" s="180">
        <f t="shared" si="7"/>
        <v>0</v>
      </c>
      <c r="AJ67" s="180">
        <f t="shared" si="8"/>
        <v>0</v>
      </c>
      <c r="AK67" s="193">
        <f t="shared" si="9"/>
        <v>0</v>
      </c>
      <c r="AL67" s="70"/>
      <c r="AN67" s="157"/>
      <c r="AO67" s="157"/>
      <c r="AP67" s="120"/>
      <c r="AQ67" s="120"/>
      <c r="AR67" s="109"/>
      <c r="AS67" s="109"/>
      <c r="AT67" s="109"/>
      <c r="AU67" s="109"/>
      <c r="AV67" s="109"/>
      <c r="AW67" s="109"/>
      <c r="AX67" s="109"/>
      <c r="AY67" s="109"/>
      <c r="AZ67" s="109"/>
      <c r="BA67" s="129"/>
      <c r="BB67" s="129"/>
      <c r="BC67" s="129"/>
      <c r="BD67" s="133"/>
      <c r="BE67" s="133"/>
    </row>
    <row r="68" spans="1:57" s="31" customFormat="1" ht="17.25" customHeight="1" x14ac:dyDescent="0.2">
      <c r="A68" s="72">
        <v>51</v>
      </c>
      <c r="B68" s="234"/>
      <c r="C68" s="234"/>
      <c r="D68" s="234"/>
      <c r="E68" s="234"/>
      <c r="F68" s="234"/>
      <c r="G68" s="234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1"/>
      <c r="T68" s="232"/>
      <c r="U68" s="233"/>
      <c r="V68" s="230"/>
      <c r="W68" s="230"/>
      <c r="X68" s="230"/>
      <c r="Y68" s="181"/>
      <c r="Z68" s="231"/>
      <c r="AA68" s="232"/>
      <c r="AB68" s="233"/>
      <c r="AC68" s="180">
        <f t="shared" si="1"/>
        <v>0</v>
      </c>
      <c r="AD68" s="180">
        <f t="shared" si="2"/>
        <v>0</v>
      </c>
      <c r="AE68" s="180">
        <f t="shared" si="3"/>
        <v>0</v>
      </c>
      <c r="AF68" s="180">
        <f t="shared" si="4"/>
        <v>0</v>
      </c>
      <c r="AG68" s="180">
        <f t="shared" si="5"/>
        <v>0</v>
      </c>
      <c r="AH68" s="180">
        <f t="shared" si="6"/>
        <v>0</v>
      </c>
      <c r="AI68" s="180">
        <f t="shared" si="7"/>
        <v>0</v>
      </c>
      <c r="AJ68" s="180">
        <f t="shared" si="8"/>
        <v>0</v>
      </c>
      <c r="AK68" s="193">
        <f t="shared" si="9"/>
        <v>0</v>
      </c>
      <c r="AL68" s="70"/>
      <c r="AN68" s="157"/>
      <c r="AO68" s="157"/>
      <c r="AP68" s="120"/>
      <c r="AQ68" s="120"/>
      <c r="AR68" s="109"/>
      <c r="AS68" s="109"/>
      <c r="AT68" s="109"/>
      <c r="AU68" s="109"/>
      <c r="AV68" s="109"/>
      <c r="AW68" s="109"/>
      <c r="AX68" s="109"/>
      <c r="AY68" s="109"/>
      <c r="AZ68" s="109"/>
      <c r="BA68" s="129"/>
      <c r="BB68" s="129"/>
      <c r="BC68" s="129"/>
      <c r="BD68" s="133"/>
      <c r="BE68" s="133"/>
    </row>
    <row r="69" spans="1:57" s="31" customFormat="1" ht="17.25" customHeight="1" x14ac:dyDescent="0.2">
      <c r="A69" s="72">
        <v>52</v>
      </c>
      <c r="B69" s="234"/>
      <c r="C69" s="234"/>
      <c r="D69" s="234"/>
      <c r="E69" s="234"/>
      <c r="F69" s="234"/>
      <c r="G69" s="234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1"/>
      <c r="T69" s="232"/>
      <c r="U69" s="233"/>
      <c r="V69" s="230"/>
      <c r="W69" s="230"/>
      <c r="X69" s="230"/>
      <c r="Y69" s="181"/>
      <c r="Z69" s="231"/>
      <c r="AA69" s="232"/>
      <c r="AB69" s="233"/>
      <c r="AC69" s="180">
        <f t="shared" si="1"/>
        <v>0</v>
      </c>
      <c r="AD69" s="180">
        <f t="shared" si="2"/>
        <v>0</v>
      </c>
      <c r="AE69" s="180">
        <f t="shared" si="3"/>
        <v>0</v>
      </c>
      <c r="AF69" s="180">
        <f t="shared" si="4"/>
        <v>0</v>
      </c>
      <c r="AG69" s="180">
        <f t="shared" si="5"/>
        <v>0</v>
      </c>
      <c r="AH69" s="180">
        <f t="shared" si="6"/>
        <v>0</v>
      </c>
      <c r="AI69" s="180">
        <f t="shared" si="7"/>
        <v>0</v>
      </c>
      <c r="AJ69" s="180">
        <f t="shared" si="8"/>
        <v>0</v>
      </c>
      <c r="AK69" s="193">
        <f t="shared" si="9"/>
        <v>0</v>
      </c>
      <c r="AL69" s="70"/>
      <c r="AN69" s="157"/>
      <c r="AO69" s="157"/>
      <c r="AP69" s="120"/>
      <c r="AQ69" s="120"/>
      <c r="AR69" s="112"/>
      <c r="AS69" s="109"/>
      <c r="AT69" s="109"/>
      <c r="AU69" s="109"/>
      <c r="AV69" s="109"/>
      <c r="AW69" s="109"/>
      <c r="AX69" s="109"/>
      <c r="AY69" s="109"/>
      <c r="AZ69" s="109"/>
      <c r="BA69" s="129"/>
      <c r="BB69" s="129"/>
      <c r="BC69" s="129"/>
      <c r="BD69" s="133"/>
      <c r="BE69" s="133"/>
    </row>
    <row r="70" spans="1:57" s="31" customFormat="1" ht="17.25" customHeight="1" x14ac:dyDescent="0.2">
      <c r="A70" s="72">
        <v>53</v>
      </c>
      <c r="B70" s="234"/>
      <c r="C70" s="234"/>
      <c r="D70" s="234"/>
      <c r="E70" s="234"/>
      <c r="F70" s="234"/>
      <c r="G70" s="234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1"/>
      <c r="T70" s="232"/>
      <c r="U70" s="233"/>
      <c r="V70" s="230"/>
      <c r="W70" s="230"/>
      <c r="X70" s="230"/>
      <c r="Y70" s="181"/>
      <c r="Z70" s="231"/>
      <c r="AA70" s="232"/>
      <c r="AB70" s="233"/>
      <c r="AC70" s="180">
        <f t="shared" si="1"/>
        <v>0</v>
      </c>
      <c r="AD70" s="180">
        <f t="shared" si="2"/>
        <v>0</v>
      </c>
      <c r="AE70" s="180">
        <f t="shared" si="3"/>
        <v>0</v>
      </c>
      <c r="AF70" s="180">
        <f t="shared" si="4"/>
        <v>0</v>
      </c>
      <c r="AG70" s="180">
        <f t="shared" si="5"/>
        <v>0</v>
      </c>
      <c r="AH70" s="180">
        <f t="shared" si="6"/>
        <v>0</v>
      </c>
      <c r="AI70" s="180">
        <f t="shared" si="7"/>
        <v>0</v>
      </c>
      <c r="AJ70" s="180">
        <f t="shared" si="8"/>
        <v>0</v>
      </c>
      <c r="AK70" s="193">
        <f t="shared" si="9"/>
        <v>0</v>
      </c>
      <c r="AL70" s="70"/>
      <c r="AN70" s="157"/>
      <c r="AO70" s="157"/>
      <c r="AP70" s="120"/>
      <c r="AQ70" s="120"/>
      <c r="AR70" s="112"/>
      <c r="AS70" s="109"/>
      <c r="AT70" s="109"/>
      <c r="AU70" s="109"/>
      <c r="AV70" s="109"/>
      <c r="AW70" s="109"/>
      <c r="AX70" s="109"/>
      <c r="AY70" s="109"/>
      <c r="AZ70" s="109"/>
      <c r="BA70" s="129"/>
      <c r="BB70" s="129"/>
      <c r="BC70" s="129"/>
      <c r="BD70" s="133"/>
      <c r="BE70" s="133"/>
    </row>
    <row r="71" spans="1:57" s="31" customFormat="1" ht="17.25" customHeight="1" x14ac:dyDescent="0.2">
      <c r="A71" s="72">
        <v>54</v>
      </c>
      <c r="B71" s="234"/>
      <c r="C71" s="234"/>
      <c r="D71" s="234"/>
      <c r="E71" s="234"/>
      <c r="F71" s="234"/>
      <c r="G71" s="234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1"/>
      <c r="T71" s="232"/>
      <c r="U71" s="233"/>
      <c r="V71" s="230"/>
      <c r="W71" s="230"/>
      <c r="X71" s="230"/>
      <c r="Y71" s="181"/>
      <c r="Z71" s="231"/>
      <c r="AA71" s="232"/>
      <c r="AB71" s="233"/>
      <c r="AC71" s="180">
        <f t="shared" si="1"/>
        <v>0</v>
      </c>
      <c r="AD71" s="180">
        <f t="shared" si="2"/>
        <v>0</v>
      </c>
      <c r="AE71" s="180">
        <f t="shared" si="3"/>
        <v>0</v>
      </c>
      <c r="AF71" s="180">
        <f t="shared" si="4"/>
        <v>0</v>
      </c>
      <c r="AG71" s="180">
        <f t="shared" si="5"/>
        <v>0</v>
      </c>
      <c r="AH71" s="180">
        <f t="shared" si="6"/>
        <v>0</v>
      </c>
      <c r="AI71" s="180">
        <f t="shared" si="7"/>
        <v>0</v>
      </c>
      <c r="AJ71" s="180">
        <f t="shared" si="8"/>
        <v>0</v>
      </c>
      <c r="AK71" s="193">
        <f t="shared" si="9"/>
        <v>0</v>
      </c>
      <c r="AL71" s="70"/>
      <c r="AN71" s="157"/>
      <c r="AO71" s="157"/>
      <c r="AP71" s="120"/>
      <c r="AQ71" s="112"/>
      <c r="AR71" s="112"/>
      <c r="AS71" s="112"/>
      <c r="AT71" s="116"/>
      <c r="AU71" s="109"/>
      <c r="AV71" s="109"/>
      <c r="AW71" s="109"/>
      <c r="AX71" s="109"/>
      <c r="AY71" s="109"/>
      <c r="AZ71" s="109"/>
      <c r="BA71" s="129"/>
      <c r="BB71" s="129"/>
      <c r="BC71" s="129"/>
      <c r="BD71" s="133"/>
      <c r="BE71" s="133"/>
    </row>
    <row r="72" spans="1:57" s="31" customFormat="1" ht="17.25" customHeight="1" x14ac:dyDescent="0.2">
      <c r="A72" s="72">
        <v>55</v>
      </c>
      <c r="B72" s="234"/>
      <c r="C72" s="234"/>
      <c r="D72" s="234"/>
      <c r="E72" s="234"/>
      <c r="F72" s="234"/>
      <c r="G72" s="234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1"/>
      <c r="T72" s="232"/>
      <c r="U72" s="233"/>
      <c r="V72" s="230"/>
      <c r="W72" s="230"/>
      <c r="X72" s="230"/>
      <c r="Y72" s="181"/>
      <c r="Z72" s="231"/>
      <c r="AA72" s="232"/>
      <c r="AB72" s="233"/>
      <c r="AC72" s="180">
        <f t="shared" si="1"/>
        <v>0</v>
      </c>
      <c r="AD72" s="180">
        <f t="shared" si="2"/>
        <v>0</v>
      </c>
      <c r="AE72" s="180">
        <f t="shared" si="3"/>
        <v>0</v>
      </c>
      <c r="AF72" s="180">
        <f t="shared" si="4"/>
        <v>0</v>
      </c>
      <c r="AG72" s="180">
        <f t="shared" si="5"/>
        <v>0</v>
      </c>
      <c r="AH72" s="180">
        <f t="shared" si="6"/>
        <v>0</v>
      </c>
      <c r="AI72" s="180">
        <f t="shared" si="7"/>
        <v>0</v>
      </c>
      <c r="AJ72" s="180">
        <f t="shared" si="8"/>
        <v>0</v>
      </c>
      <c r="AK72" s="193">
        <f t="shared" si="9"/>
        <v>0</v>
      </c>
      <c r="AL72" s="70"/>
      <c r="AN72" s="157"/>
      <c r="AO72" s="157"/>
      <c r="AP72" s="120"/>
      <c r="AQ72" s="112"/>
      <c r="AR72" s="112"/>
      <c r="AS72" s="112"/>
      <c r="AT72" s="116"/>
      <c r="AU72" s="109"/>
      <c r="AV72" s="109"/>
      <c r="AW72" s="109"/>
      <c r="AX72" s="109"/>
      <c r="AY72" s="109"/>
      <c r="AZ72" s="109"/>
      <c r="BA72" s="129"/>
      <c r="BB72" s="129"/>
      <c r="BC72" s="129"/>
      <c r="BD72" s="133"/>
      <c r="BE72" s="133"/>
    </row>
    <row r="73" spans="1:57" s="31" customFormat="1" ht="17.25" customHeight="1" x14ac:dyDescent="0.25">
      <c r="A73" s="72">
        <v>56</v>
      </c>
      <c r="B73" s="234"/>
      <c r="C73" s="234"/>
      <c r="D73" s="234"/>
      <c r="E73" s="234"/>
      <c r="F73" s="234"/>
      <c r="G73" s="234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1"/>
      <c r="T73" s="232"/>
      <c r="U73" s="233"/>
      <c r="V73" s="230"/>
      <c r="W73" s="230"/>
      <c r="X73" s="230"/>
      <c r="Y73" s="181"/>
      <c r="Z73" s="231"/>
      <c r="AA73" s="232"/>
      <c r="AB73" s="233"/>
      <c r="AC73" s="180">
        <f t="shared" si="1"/>
        <v>0</v>
      </c>
      <c r="AD73" s="180">
        <f t="shared" si="2"/>
        <v>0</v>
      </c>
      <c r="AE73" s="180">
        <f t="shared" si="3"/>
        <v>0</v>
      </c>
      <c r="AF73" s="180">
        <f t="shared" si="4"/>
        <v>0</v>
      </c>
      <c r="AG73" s="180">
        <f t="shared" si="5"/>
        <v>0</v>
      </c>
      <c r="AH73" s="180">
        <f t="shared" si="6"/>
        <v>0</v>
      </c>
      <c r="AI73" s="180">
        <f t="shared" si="7"/>
        <v>0</v>
      </c>
      <c r="AJ73" s="180">
        <f t="shared" si="8"/>
        <v>0</v>
      </c>
      <c r="AK73" s="193">
        <f t="shared" si="9"/>
        <v>0</v>
      </c>
      <c r="AL73" s="70"/>
      <c r="AN73" s="157"/>
      <c r="AO73" s="157"/>
      <c r="AP73" s="120"/>
      <c r="AQ73" s="120"/>
      <c r="AR73" s="120"/>
      <c r="AS73" s="114"/>
      <c r="AT73" s="114"/>
      <c r="AU73" s="109"/>
      <c r="AV73" s="109"/>
      <c r="AW73" s="109"/>
      <c r="AX73" s="109"/>
      <c r="AY73" s="109"/>
      <c r="AZ73" s="109"/>
      <c r="BA73" s="129"/>
      <c r="BB73" s="129"/>
      <c r="BC73" s="129"/>
      <c r="BD73" s="133"/>
      <c r="BE73" s="133"/>
    </row>
    <row r="74" spans="1:57" s="31" customFormat="1" ht="17.25" customHeight="1" x14ac:dyDescent="0.25">
      <c r="A74" s="72">
        <v>57</v>
      </c>
      <c r="B74" s="234"/>
      <c r="C74" s="234"/>
      <c r="D74" s="234"/>
      <c r="E74" s="234"/>
      <c r="F74" s="234"/>
      <c r="G74" s="234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1"/>
      <c r="T74" s="232"/>
      <c r="U74" s="233"/>
      <c r="V74" s="230"/>
      <c r="W74" s="230"/>
      <c r="X74" s="230"/>
      <c r="Y74" s="181"/>
      <c r="Z74" s="231"/>
      <c r="AA74" s="232"/>
      <c r="AB74" s="233"/>
      <c r="AC74" s="180">
        <f t="shared" si="1"/>
        <v>0</v>
      </c>
      <c r="AD74" s="180">
        <f t="shared" si="2"/>
        <v>0</v>
      </c>
      <c r="AE74" s="180">
        <f t="shared" si="3"/>
        <v>0</v>
      </c>
      <c r="AF74" s="180">
        <f t="shared" si="4"/>
        <v>0</v>
      </c>
      <c r="AG74" s="180">
        <f t="shared" si="5"/>
        <v>0</v>
      </c>
      <c r="AH74" s="180">
        <f t="shared" si="6"/>
        <v>0</v>
      </c>
      <c r="AI74" s="180">
        <f t="shared" si="7"/>
        <v>0</v>
      </c>
      <c r="AJ74" s="180">
        <f t="shared" si="8"/>
        <v>0</v>
      </c>
      <c r="AK74" s="193">
        <f t="shared" si="9"/>
        <v>0</v>
      </c>
      <c r="AL74" s="70"/>
      <c r="AN74" s="157"/>
      <c r="AO74" s="157"/>
      <c r="AP74" s="120"/>
      <c r="AQ74" s="120"/>
      <c r="AR74" s="120"/>
      <c r="AS74" s="114"/>
      <c r="AT74" s="114"/>
      <c r="AU74" s="109"/>
      <c r="AV74" s="109"/>
      <c r="AW74" s="109"/>
      <c r="AX74" s="109"/>
      <c r="AY74" s="109"/>
      <c r="AZ74" s="109"/>
      <c r="BA74" s="129"/>
      <c r="BB74" s="129"/>
      <c r="BC74" s="129"/>
      <c r="BD74" s="133"/>
      <c r="BE74" s="133"/>
    </row>
    <row r="75" spans="1:57" s="31" customFormat="1" ht="17.25" customHeight="1" x14ac:dyDescent="0.2">
      <c r="A75" s="72">
        <v>58</v>
      </c>
      <c r="B75" s="234"/>
      <c r="C75" s="234"/>
      <c r="D75" s="234"/>
      <c r="E75" s="234"/>
      <c r="F75" s="234"/>
      <c r="G75" s="234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1"/>
      <c r="T75" s="232"/>
      <c r="U75" s="233"/>
      <c r="V75" s="230"/>
      <c r="W75" s="230"/>
      <c r="X75" s="230"/>
      <c r="Y75" s="181"/>
      <c r="Z75" s="231"/>
      <c r="AA75" s="232"/>
      <c r="AB75" s="233"/>
      <c r="AC75" s="180">
        <f t="shared" si="1"/>
        <v>0</v>
      </c>
      <c r="AD75" s="180">
        <f t="shared" si="2"/>
        <v>0</v>
      </c>
      <c r="AE75" s="180">
        <f t="shared" si="3"/>
        <v>0</v>
      </c>
      <c r="AF75" s="180">
        <f t="shared" si="4"/>
        <v>0</v>
      </c>
      <c r="AG75" s="180">
        <f t="shared" si="5"/>
        <v>0</v>
      </c>
      <c r="AH75" s="180">
        <f t="shared" si="6"/>
        <v>0</v>
      </c>
      <c r="AI75" s="180">
        <f t="shared" si="7"/>
        <v>0</v>
      </c>
      <c r="AJ75" s="180">
        <f t="shared" si="8"/>
        <v>0</v>
      </c>
      <c r="AK75" s="193">
        <f t="shared" si="9"/>
        <v>0</v>
      </c>
      <c r="AL75" s="70"/>
      <c r="AN75" s="157"/>
      <c r="AO75" s="157"/>
      <c r="AP75" s="120"/>
      <c r="AQ75" s="120"/>
      <c r="AR75" s="120"/>
      <c r="AS75" s="120"/>
      <c r="AT75" s="120"/>
      <c r="AU75" s="109"/>
      <c r="AV75" s="109"/>
      <c r="AW75" s="109"/>
      <c r="AX75" s="109"/>
      <c r="AY75" s="109"/>
      <c r="AZ75" s="109"/>
      <c r="BA75" s="129"/>
      <c r="BB75" s="129"/>
      <c r="BC75" s="129"/>
      <c r="BD75" s="133"/>
      <c r="BE75" s="133"/>
    </row>
    <row r="76" spans="1:57" s="31" customFormat="1" ht="17.25" customHeight="1" x14ac:dyDescent="0.2">
      <c r="A76" s="72">
        <v>59</v>
      </c>
      <c r="B76" s="234"/>
      <c r="C76" s="234"/>
      <c r="D76" s="234"/>
      <c r="E76" s="234"/>
      <c r="F76" s="234"/>
      <c r="G76" s="234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1"/>
      <c r="T76" s="232"/>
      <c r="U76" s="233"/>
      <c r="V76" s="230"/>
      <c r="W76" s="230"/>
      <c r="X76" s="230"/>
      <c r="Y76" s="181"/>
      <c r="Z76" s="231"/>
      <c r="AA76" s="232"/>
      <c r="AB76" s="233"/>
      <c r="AC76" s="180">
        <f t="shared" si="1"/>
        <v>0</v>
      </c>
      <c r="AD76" s="180">
        <f t="shared" si="2"/>
        <v>0</v>
      </c>
      <c r="AE76" s="180">
        <f t="shared" si="3"/>
        <v>0</v>
      </c>
      <c r="AF76" s="180">
        <f t="shared" si="4"/>
        <v>0</v>
      </c>
      <c r="AG76" s="180">
        <f t="shared" si="5"/>
        <v>0</v>
      </c>
      <c r="AH76" s="180">
        <f t="shared" si="6"/>
        <v>0</v>
      </c>
      <c r="AI76" s="180">
        <f t="shared" si="7"/>
        <v>0</v>
      </c>
      <c r="AJ76" s="180">
        <f t="shared" si="8"/>
        <v>0</v>
      </c>
      <c r="AK76" s="193">
        <f t="shared" si="9"/>
        <v>0</v>
      </c>
      <c r="AL76" s="70"/>
      <c r="AN76" s="157"/>
      <c r="AO76" s="157"/>
      <c r="AP76" s="120"/>
      <c r="AQ76" s="120"/>
      <c r="AR76" s="120"/>
      <c r="AS76" s="120"/>
      <c r="AT76" s="120"/>
      <c r="AU76" s="109"/>
      <c r="AV76" s="109"/>
      <c r="AW76" s="109"/>
      <c r="AX76" s="109"/>
      <c r="AY76" s="109"/>
      <c r="AZ76" s="109"/>
      <c r="BA76" s="129"/>
      <c r="BB76" s="129"/>
      <c r="BC76" s="129"/>
      <c r="BD76" s="133"/>
      <c r="BE76" s="133"/>
    </row>
    <row r="77" spans="1:57" s="31" customFormat="1" ht="17.25" customHeight="1" x14ac:dyDescent="0.2">
      <c r="A77" s="72">
        <v>60</v>
      </c>
      <c r="B77" s="234"/>
      <c r="C77" s="234"/>
      <c r="D77" s="234"/>
      <c r="E77" s="234"/>
      <c r="F77" s="234"/>
      <c r="G77" s="234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1"/>
      <c r="T77" s="232"/>
      <c r="U77" s="233"/>
      <c r="V77" s="230"/>
      <c r="W77" s="230"/>
      <c r="X77" s="230"/>
      <c r="Y77" s="181"/>
      <c r="Z77" s="231"/>
      <c r="AA77" s="232"/>
      <c r="AB77" s="233"/>
      <c r="AC77" s="180">
        <f t="shared" si="1"/>
        <v>0</v>
      </c>
      <c r="AD77" s="180">
        <f t="shared" si="2"/>
        <v>0</v>
      </c>
      <c r="AE77" s="180">
        <f t="shared" si="3"/>
        <v>0</v>
      </c>
      <c r="AF77" s="180">
        <f t="shared" si="4"/>
        <v>0</v>
      </c>
      <c r="AG77" s="180">
        <f t="shared" si="5"/>
        <v>0</v>
      </c>
      <c r="AH77" s="180">
        <f t="shared" si="6"/>
        <v>0</v>
      </c>
      <c r="AI77" s="180">
        <f t="shared" si="7"/>
        <v>0</v>
      </c>
      <c r="AJ77" s="180">
        <f t="shared" si="8"/>
        <v>0</v>
      </c>
      <c r="AK77" s="193">
        <f t="shared" si="9"/>
        <v>0</v>
      </c>
      <c r="AL77" s="70"/>
      <c r="AN77" s="157"/>
      <c r="AO77" s="157"/>
      <c r="AP77" s="120"/>
      <c r="AQ77" s="120"/>
      <c r="AR77" s="120"/>
      <c r="AS77" s="120"/>
      <c r="AT77" s="120"/>
      <c r="AU77" s="116"/>
      <c r="AV77" s="116"/>
      <c r="AW77" s="116"/>
      <c r="AX77" s="116"/>
      <c r="AY77" s="116"/>
      <c r="AZ77" s="116"/>
      <c r="BA77" s="134"/>
      <c r="BB77" s="134"/>
      <c r="BC77" s="134"/>
      <c r="BD77" s="133"/>
      <c r="BE77" s="133"/>
    </row>
    <row r="78" spans="1:57" s="31" customFormat="1" ht="17.25" customHeight="1" x14ac:dyDescent="0.2">
      <c r="A78" s="72">
        <v>61</v>
      </c>
      <c r="B78" s="234"/>
      <c r="C78" s="234"/>
      <c r="D78" s="234"/>
      <c r="E78" s="234"/>
      <c r="F78" s="234"/>
      <c r="G78" s="234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1"/>
      <c r="T78" s="232"/>
      <c r="U78" s="233"/>
      <c r="V78" s="230"/>
      <c r="W78" s="230"/>
      <c r="X78" s="230"/>
      <c r="Y78" s="181"/>
      <c r="Z78" s="231"/>
      <c r="AA78" s="232"/>
      <c r="AB78" s="233"/>
      <c r="AC78" s="180">
        <f t="shared" si="1"/>
        <v>0</v>
      </c>
      <c r="AD78" s="180">
        <f t="shared" si="2"/>
        <v>0</v>
      </c>
      <c r="AE78" s="180">
        <f t="shared" si="3"/>
        <v>0</v>
      </c>
      <c r="AF78" s="180">
        <f t="shared" si="4"/>
        <v>0</v>
      </c>
      <c r="AG78" s="180">
        <f t="shared" si="5"/>
        <v>0</v>
      </c>
      <c r="AH78" s="180">
        <f t="shared" si="6"/>
        <v>0</v>
      </c>
      <c r="AI78" s="180">
        <f t="shared" si="7"/>
        <v>0</v>
      </c>
      <c r="AJ78" s="180">
        <f t="shared" si="8"/>
        <v>0</v>
      </c>
      <c r="AK78" s="193">
        <f t="shared" si="9"/>
        <v>0</v>
      </c>
      <c r="AL78" s="70"/>
      <c r="AN78" s="158"/>
      <c r="AO78" s="158"/>
      <c r="AP78" s="120"/>
      <c r="AQ78" s="120"/>
      <c r="AR78" s="120"/>
      <c r="AS78" s="120"/>
      <c r="AT78" s="120"/>
      <c r="AU78" s="116"/>
      <c r="AV78" s="116"/>
      <c r="AW78" s="116"/>
      <c r="AX78" s="116"/>
      <c r="AY78" s="116"/>
      <c r="AZ78" s="116"/>
      <c r="BA78" s="134"/>
      <c r="BB78" s="134"/>
      <c r="BC78" s="134"/>
      <c r="BD78" s="133"/>
      <c r="BE78" s="133"/>
    </row>
    <row r="79" spans="1:57" s="31" customFormat="1" ht="17.25" customHeight="1" x14ac:dyDescent="0.25">
      <c r="A79" s="72">
        <v>62</v>
      </c>
      <c r="B79" s="234"/>
      <c r="C79" s="234"/>
      <c r="D79" s="234"/>
      <c r="E79" s="234"/>
      <c r="F79" s="234"/>
      <c r="G79" s="234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1"/>
      <c r="T79" s="232"/>
      <c r="U79" s="233"/>
      <c r="V79" s="230"/>
      <c r="W79" s="230"/>
      <c r="X79" s="230"/>
      <c r="Y79" s="181"/>
      <c r="Z79" s="231"/>
      <c r="AA79" s="232"/>
      <c r="AB79" s="233"/>
      <c r="AC79" s="180">
        <f t="shared" si="1"/>
        <v>0</v>
      </c>
      <c r="AD79" s="180">
        <f t="shared" si="2"/>
        <v>0</v>
      </c>
      <c r="AE79" s="180">
        <f t="shared" si="3"/>
        <v>0</v>
      </c>
      <c r="AF79" s="180">
        <f t="shared" si="4"/>
        <v>0</v>
      </c>
      <c r="AG79" s="180">
        <f t="shared" si="5"/>
        <v>0</v>
      </c>
      <c r="AH79" s="180">
        <f t="shared" si="6"/>
        <v>0</v>
      </c>
      <c r="AI79" s="180">
        <f t="shared" si="7"/>
        <v>0</v>
      </c>
      <c r="AJ79" s="180">
        <f t="shared" si="8"/>
        <v>0</v>
      </c>
      <c r="AK79" s="193">
        <f t="shared" si="9"/>
        <v>0</v>
      </c>
      <c r="AL79" s="70"/>
      <c r="AN79" s="159"/>
      <c r="AO79" s="159"/>
      <c r="AP79" s="120"/>
      <c r="AQ79" s="120"/>
      <c r="AR79" s="120"/>
      <c r="AS79" s="120"/>
      <c r="AT79" s="120"/>
      <c r="AU79" s="114"/>
      <c r="AV79" s="114"/>
      <c r="AW79" s="114"/>
      <c r="AX79" s="114"/>
      <c r="AY79" s="114"/>
      <c r="AZ79" s="114"/>
      <c r="BA79" s="132"/>
      <c r="BB79" s="132"/>
      <c r="BC79" s="132"/>
      <c r="BD79" s="133"/>
      <c r="BE79" s="133"/>
    </row>
    <row r="80" spans="1:57" s="31" customFormat="1" ht="17.25" customHeight="1" x14ac:dyDescent="0.25">
      <c r="A80" s="72">
        <v>63</v>
      </c>
      <c r="B80" s="234"/>
      <c r="C80" s="234"/>
      <c r="D80" s="234"/>
      <c r="E80" s="234"/>
      <c r="F80" s="234"/>
      <c r="G80" s="234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1"/>
      <c r="T80" s="232"/>
      <c r="U80" s="233"/>
      <c r="V80" s="230"/>
      <c r="W80" s="230"/>
      <c r="X80" s="230"/>
      <c r="Y80" s="181"/>
      <c r="Z80" s="231"/>
      <c r="AA80" s="232"/>
      <c r="AB80" s="233"/>
      <c r="AC80" s="180">
        <f t="shared" si="1"/>
        <v>0</v>
      </c>
      <c r="AD80" s="180">
        <f t="shared" si="2"/>
        <v>0</v>
      </c>
      <c r="AE80" s="180">
        <f t="shared" si="3"/>
        <v>0</v>
      </c>
      <c r="AF80" s="180">
        <f t="shared" si="4"/>
        <v>0</v>
      </c>
      <c r="AG80" s="180">
        <f t="shared" si="5"/>
        <v>0</v>
      </c>
      <c r="AH80" s="180">
        <f t="shared" si="6"/>
        <v>0</v>
      </c>
      <c r="AI80" s="180">
        <f t="shared" si="7"/>
        <v>0</v>
      </c>
      <c r="AJ80" s="180">
        <f t="shared" si="8"/>
        <v>0</v>
      </c>
      <c r="AK80" s="193">
        <f t="shared" si="9"/>
        <v>0</v>
      </c>
      <c r="AL80" s="70"/>
      <c r="AN80" s="157"/>
      <c r="AO80" s="157"/>
      <c r="AP80" s="120"/>
      <c r="AQ80" s="120"/>
      <c r="AR80" s="120"/>
      <c r="AS80" s="120"/>
      <c r="AT80" s="120"/>
      <c r="AU80" s="114"/>
      <c r="AV80" s="114"/>
      <c r="AW80" s="114"/>
      <c r="AX80" s="114"/>
      <c r="AY80" s="114"/>
      <c r="AZ80" s="114"/>
      <c r="BA80" s="132"/>
      <c r="BB80" s="132"/>
      <c r="BC80" s="132"/>
      <c r="BD80" s="133"/>
      <c r="BE80" s="133"/>
    </row>
    <row r="81" spans="1:57" s="31" customFormat="1" ht="17.25" customHeight="1" x14ac:dyDescent="0.25">
      <c r="A81" s="72">
        <v>64</v>
      </c>
      <c r="B81" s="234"/>
      <c r="C81" s="234"/>
      <c r="D81" s="234"/>
      <c r="E81" s="234"/>
      <c r="F81" s="234"/>
      <c r="G81" s="234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1"/>
      <c r="T81" s="232"/>
      <c r="U81" s="233"/>
      <c r="V81" s="230"/>
      <c r="W81" s="230"/>
      <c r="X81" s="230"/>
      <c r="Y81" s="181"/>
      <c r="Z81" s="231"/>
      <c r="AA81" s="232"/>
      <c r="AB81" s="233"/>
      <c r="AC81" s="180">
        <f t="shared" si="1"/>
        <v>0</v>
      </c>
      <c r="AD81" s="180">
        <f t="shared" si="2"/>
        <v>0</v>
      </c>
      <c r="AE81" s="180">
        <f t="shared" si="3"/>
        <v>0</v>
      </c>
      <c r="AF81" s="180">
        <f t="shared" si="4"/>
        <v>0</v>
      </c>
      <c r="AG81" s="180">
        <f t="shared" si="5"/>
        <v>0</v>
      </c>
      <c r="AH81" s="180">
        <f t="shared" si="6"/>
        <v>0</v>
      </c>
      <c r="AI81" s="180">
        <f t="shared" si="7"/>
        <v>0</v>
      </c>
      <c r="AJ81" s="180">
        <f t="shared" si="8"/>
        <v>0</v>
      </c>
      <c r="AK81" s="193">
        <f t="shared" si="9"/>
        <v>0</v>
      </c>
      <c r="AL81" s="70"/>
      <c r="AN81" s="157"/>
      <c r="AO81" s="157"/>
      <c r="AP81" s="112"/>
      <c r="AQ81" s="112"/>
      <c r="AR81" s="112"/>
      <c r="AS81" s="114"/>
      <c r="AT81" s="114"/>
      <c r="AU81" s="114"/>
      <c r="AV81" s="114"/>
      <c r="AW81" s="114"/>
      <c r="AX81" s="114"/>
      <c r="AY81" s="114"/>
      <c r="AZ81" s="114"/>
      <c r="BA81" s="132"/>
      <c r="BB81" s="132"/>
      <c r="BC81" s="132"/>
      <c r="BD81" s="133"/>
      <c r="BE81" s="133"/>
    </row>
    <row r="82" spans="1:57" s="31" customFormat="1" ht="17.25" customHeight="1" x14ac:dyDescent="0.2">
      <c r="A82" s="72">
        <v>65</v>
      </c>
      <c r="B82" s="234"/>
      <c r="C82" s="234"/>
      <c r="D82" s="234"/>
      <c r="E82" s="234"/>
      <c r="F82" s="234"/>
      <c r="G82" s="234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1"/>
      <c r="T82" s="232"/>
      <c r="U82" s="233"/>
      <c r="V82" s="230"/>
      <c r="W82" s="230"/>
      <c r="X82" s="230"/>
      <c r="Y82" s="181"/>
      <c r="Z82" s="231"/>
      <c r="AA82" s="232"/>
      <c r="AB82" s="233"/>
      <c r="AC82" s="180">
        <f t="shared" ref="AC82:AC145" si="10">IF((MID($Y82,1,1)="2"),($V82-$Z82),0)</f>
        <v>0</v>
      </c>
      <c r="AD82" s="180">
        <f t="shared" ref="AD82:AD145" si="11">IF(OR((MID($Y82,1,2)=("51")),(MID($Y82,1,2)=("52")),(MID($Y82,1,2)=("53")),(MID($Y82,1,2)=("54"))),($V82-$Z82),0)</f>
        <v>0</v>
      </c>
      <c r="AE82" s="180">
        <f t="shared" ref="AE82:AE145" si="12">IF((MID($Y82,1,2)="55"),($V82-$Z82),0)</f>
        <v>0</v>
      </c>
      <c r="AF82" s="180">
        <f t="shared" ref="AF82:AF145" si="13">IF((MID($Y82,1,2)="56"),($V82-$Z82),0)</f>
        <v>0</v>
      </c>
      <c r="AG82" s="180">
        <f t="shared" ref="AG82:AG145" si="14">IF((MID($Y82,1,2)="57"),($V82-$Z82),0)</f>
        <v>0</v>
      </c>
      <c r="AH82" s="180">
        <f t="shared" ref="AH82:AH145" si="15">IF((MID($Y82,1,2)="59"),($V82-$Z82),0)</f>
        <v>0</v>
      </c>
      <c r="AI82" s="180">
        <f t="shared" ref="AI82:AI145" si="16">IF((MID($Y82,1,1)="6"),($V82-$Z82),0)</f>
        <v>0</v>
      </c>
      <c r="AJ82" s="180">
        <f t="shared" ref="AJ82:AJ145" si="17">IF(OR(Y82="721 Beweissicherung",Y82="721 Untersuchungen Bodendenkmale"),0,IF((MID($Y82,1,1)="7"),($V82-$Z82),0))</f>
        <v>0</v>
      </c>
      <c r="AK82" s="193">
        <f t="shared" ref="AK82:AK145" si="18">IF(OR(Y82="721 Beweissicherung",Y82="721 Untersuchungen Bodendenkmale"),($V82-$Z82),0)</f>
        <v>0</v>
      </c>
      <c r="AL82" s="70"/>
      <c r="AN82" s="157"/>
      <c r="AO82" s="157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30"/>
      <c r="BB82" s="130"/>
      <c r="BC82" s="130"/>
      <c r="BD82" s="133"/>
      <c r="BE82" s="133"/>
    </row>
    <row r="83" spans="1:57" s="31" customFormat="1" ht="17.25" customHeight="1" x14ac:dyDescent="0.2">
      <c r="A83" s="72">
        <v>66</v>
      </c>
      <c r="B83" s="234"/>
      <c r="C83" s="234"/>
      <c r="D83" s="234"/>
      <c r="E83" s="234"/>
      <c r="F83" s="234"/>
      <c r="G83" s="234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1"/>
      <c r="T83" s="232"/>
      <c r="U83" s="233"/>
      <c r="V83" s="230"/>
      <c r="W83" s="230"/>
      <c r="X83" s="230"/>
      <c r="Y83" s="181"/>
      <c r="Z83" s="231"/>
      <c r="AA83" s="232"/>
      <c r="AB83" s="233"/>
      <c r="AC83" s="180">
        <f t="shared" si="10"/>
        <v>0</v>
      </c>
      <c r="AD83" s="180">
        <f t="shared" si="11"/>
        <v>0</v>
      </c>
      <c r="AE83" s="180">
        <f t="shared" si="12"/>
        <v>0</v>
      </c>
      <c r="AF83" s="180">
        <f t="shared" si="13"/>
        <v>0</v>
      </c>
      <c r="AG83" s="180">
        <f t="shared" si="14"/>
        <v>0</v>
      </c>
      <c r="AH83" s="180">
        <f t="shared" si="15"/>
        <v>0</v>
      </c>
      <c r="AI83" s="180">
        <f t="shared" si="16"/>
        <v>0</v>
      </c>
      <c r="AJ83" s="180">
        <f t="shared" si="17"/>
        <v>0</v>
      </c>
      <c r="AK83" s="193">
        <f t="shared" si="18"/>
        <v>0</v>
      </c>
      <c r="AL83" s="70"/>
      <c r="AN83" s="155"/>
      <c r="AO83" s="155"/>
      <c r="AP83" s="120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29"/>
      <c r="BB83" s="129"/>
      <c r="BC83" s="129"/>
      <c r="BD83" s="133"/>
      <c r="BE83" s="133"/>
    </row>
    <row r="84" spans="1:57" s="31" customFormat="1" ht="17.25" customHeight="1" x14ac:dyDescent="0.2">
      <c r="A84" s="72">
        <v>67</v>
      </c>
      <c r="B84" s="234"/>
      <c r="C84" s="234"/>
      <c r="D84" s="234"/>
      <c r="E84" s="234"/>
      <c r="F84" s="234"/>
      <c r="G84" s="234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1"/>
      <c r="T84" s="232"/>
      <c r="U84" s="233"/>
      <c r="V84" s="230"/>
      <c r="W84" s="230"/>
      <c r="X84" s="230"/>
      <c r="Y84" s="181"/>
      <c r="Z84" s="231"/>
      <c r="AA84" s="232"/>
      <c r="AB84" s="233"/>
      <c r="AC84" s="180">
        <f t="shared" si="10"/>
        <v>0</v>
      </c>
      <c r="AD84" s="180">
        <f t="shared" si="11"/>
        <v>0</v>
      </c>
      <c r="AE84" s="180">
        <f t="shared" si="12"/>
        <v>0</v>
      </c>
      <c r="AF84" s="180">
        <f t="shared" si="13"/>
        <v>0</v>
      </c>
      <c r="AG84" s="180">
        <f t="shared" si="14"/>
        <v>0</v>
      </c>
      <c r="AH84" s="180">
        <f t="shared" si="15"/>
        <v>0</v>
      </c>
      <c r="AI84" s="180">
        <f t="shared" si="16"/>
        <v>0</v>
      </c>
      <c r="AJ84" s="180">
        <f t="shared" si="17"/>
        <v>0</v>
      </c>
      <c r="AK84" s="193">
        <f t="shared" si="18"/>
        <v>0</v>
      </c>
      <c r="AL84" s="70"/>
      <c r="AN84" s="155"/>
      <c r="AO84" s="155"/>
      <c r="AP84" s="120"/>
      <c r="AQ84" s="112"/>
      <c r="AR84" s="112"/>
      <c r="AS84" s="116"/>
      <c r="AT84" s="116"/>
      <c r="AU84" s="116"/>
      <c r="AV84" s="116"/>
      <c r="AW84" s="116"/>
      <c r="AX84" s="116"/>
      <c r="AY84" s="116"/>
      <c r="AZ84" s="116"/>
      <c r="BA84" s="134"/>
      <c r="BB84" s="134"/>
      <c r="BC84" s="134"/>
      <c r="BD84" s="133"/>
      <c r="BE84" s="133"/>
    </row>
    <row r="85" spans="1:57" s="31" customFormat="1" ht="17.25" customHeight="1" x14ac:dyDescent="0.2">
      <c r="A85" s="72">
        <v>68</v>
      </c>
      <c r="B85" s="234"/>
      <c r="C85" s="234"/>
      <c r="D85" s="234"/>
      <c r="E85" s="234"/>
      <c r="F85" s="234"/>
      <c r="G85" s="234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1"/>
      <c r="T85" s="232"/>
      <c r="U85" s="233"/>
      <c r="V85" s="230"/>
      <c r="W85" s="230"/>
      <c r="X85" s="230"/>
      <c r="Y85" s="181"/>
      <c r="Z85" s="231"/>
      <c r="AA85" s="232"/>
      <c r="AB85" s="233"/>
      <c r="AC85" s="180">
        <f t="shared" si="10"/>
        <v>0</v>
      </c>
      <c r="AD85" s="180">
        <f t="shared" si="11"/>
        <v>0</v>
      </c>
      <c r="AE85" s="180">
        <f t="shared" si="12"/>
        <v>0</v>
      </c>
      <c r="AF85" s="180">
        <f t="shared" si="13"/>
        <v>0</v>
      </c>
      <c r="AG85" s="180">
        <f t="shared" si="14"/>
        <v>0</v>
      </c>
      <c r="AH85" s="180">
        <f t="shared" si="15"/>
        <v>0</v>
      </c>
      <c r="AI85" s="180">
        <f t="shared" si="16"/>
        <v>0</v>
      </c>
      <c r="AJ85" s="180">
        <f t="shared" si="17"/>
        <v>0</v>
      </c>
      <c r="AK85" s="193">
        <f t="shared" si="18"/>
        <v>0</v>
      </c>
      <c r="AL85" s="70"/>
      <c r="AN85" s="155"/>
      <c r="AO85" s="155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36"/>
      <c r="BB85" s="136"/>
      <c r="BC85" s="136"/>
      <c r="BD85" s="133"/>
      <c r="BE85" s="133"/>
    </row>
    <row r="86" spans="1:57" s="31" customFormat="1" ht="17.25" customHeight="1" x14ac:dyDescent="0.2">
      <c r="A86" s="72">
        <v>69</v>
      </c>
      <c r="B86" s="234"/>
      <c r="C86" s="234"/>
      <c r="D86" s="234"/>
      <c r="E86" s="234"/>
      <c r="F86" s="234"/>
      <c r="G86" s="234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1"/>
      <c r="T86" s="232"/>
      <c r="U86" s="233"/>
      <c r="V86" s="230"/>
      <c r="W86" s="230"/>
      <c r="X86" s="230"/>
      <c r="Y86" s="181"/>
      <c r="Z86" s="231"/>
      <c r="AA86" s="232"/>
      <c r="AB86" s="233"/>
      <c r="AC86" s="180">
        <f t="shared" si="10"/>
        <v>0</v>
      </c>
      <c r="AD86" s="180">
        <f t="shared" si="11"/>
        <v>0</v>
      </c>
      <c r="AE86" s="180">
        <f t="shared" si="12"/>
        <v>0</v>
      </c>
      <c r="AF86" s="180">
        <f t="shared" si="13"/>
        <v>0</v>
      </c>
      <c r="AG86" s="180">
        <f t="shared" si="14"/>
        <v>0</v>
      </c>
      <c r="AH86" s="180">
        <f t="shared" si="15"/>
        <v>0</v>
      </c>
      <c r="AI86" s="180">
        <f t="shared" si="16"/>
        <v>0</v>
      </c>
      <c r="AJ86" s="180">
        <f t="shared" si="17"/>
        <v>0</v>
      </c>
      <c r="AK86" s="193">
        <f t="shared" si="18"/>
        <v>0</v>
      </c>
      <c r="AL86" s="70"/>
      <c r="AN86" s="155"/>
      <c r="AO86" s="155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33"/>
      <c r="BB86" s="133"/>
      <c r="BC86" s="133"/>
      <c r="BD86" s="133"/>
      <c r="BE86" s="133"/>
    </row>
    <row r="87" spans="1:57" s="31" customFormat="1" ht="17.25" customHeight="1" x14ac:dyDescent="0.2">
      <c r="A87" s="72">
        <v>70</v>
      </c>
      <c r="B87" s="234"/>
      <c r="C87" s="234"/>
      <c r="D87" s="234"/>
      <c r="E87" s="234"/>
      <c r="F87" s="234"/>
      <c r="G87" s="234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1"/>
      <c r="T87" s="232"/>
      <c r="U87" s="233"/>
      <c r="V87" s="230"/>
      <c r="W87" s="230"/>
      <c r="X87" s="230"/>
      <c r="Y87" s="181"/>
      <c r="Z87" s="231"/>
      <c r="AA87" s="232"/>
      <c r="AB87" s="233"/>
      <c r="AC87" s="180">
        <f t="shared" si="10"/>
        <v>0</v>
      </c>
      <c r="AD87" s="180">
        <f t="shared" si="11"/>
        <v>0</v>
      </c>
      <c r="AE87" s="180">
        <f t="shared" si="12"/>
        <v>0</v>
      </c>
      <c r="AF87" s="180">
        <f t="shared" si="13"/>
        <v>0</v>
      </c>
      <c r="AG87" s="180">
        <f t="shared" si="14"/>
        <v>0</v>
      </c>
      <c r="AH87" s="180">
        <f t="shared" si="15"/>
        <v>0</v>
      </c>
      <c r="AI87" s="180">
        <f t="shared" si="16"/>
        <v>0</v>
      </c>
      <c r="AJ87" s="180">
        <f t="shared" si="17"/>
        <v>0</v>
      </c>
      <c r="AK87" s="193">
        <f t="shared" si="18"/>
        <v>0</v>
      </c>
      <c r="AL87" s="70"/>
      <c r="AN87" s="155"/>
      <c r="AO87" s="155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33"/>
      <c r="BB87" s="133"/>
      <c r="BC87" s="133"/>
      <c r="BD87" s="133"/>
      <c r="BE87" s="133"/>
    </row>
    <row r="88" spans="1:57" s="31" customFormat="1" ht="17.25" customHeight="1" x14ac:dyDescent="0.2">
      <c r="A88" s="72">
        <v>71</v>
      </c>
      <c r="B88" s="234"/>
      <c r="C88" s="234"/>
      <c r="D88" s="234"/>
      <c r="E88" s="234"/>
      <c r="F88" s="234"/>
      <c r="G88" s="234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1"/>
      <c r="T88" s="232"/>
      <c r="U88" s="233"/>
      <c r="V88" s="230"/>
      <c r="W88" s="230"/>
      <c r="X88" s="230"/>
      <c r="Y88" s="181"/>
      <c r="Z88" s="231"/>
      <c r="AA88" s="232"/>
      <c r="AB88" s="233"/>
      <c r="AC88" s="180">
        <f t="shared" si="10"/>
        <v>0</v>
      </c>
      <c r="AD88" s="180">
        <f t="shared" si="11"/>
        <v>0</v>
      </c>
      <c r="AE88" s="180">
        <f t="shared" si="12"/>
        <v>0</v>
      </c>
      <c r="AF88" s="180">
        <f t="shared" si="13"/>
        <v>0</v>
      </c>
      <c r="AG88" s="180">
        <f t="shared" si="14"/>
        <v>0</v>
      </c>
      <c r="AH88" s="180">
        <f t="shared" si="15"/>
        <v>0</v>
      </c>
      <c r="AI88" s="180">
        <f t="shared" si="16"/>
        <v>0</v>
      </c>
      <c r="AJ88" s="180">
        <f t="shared" si="17"/>
        <v>0</v>
      </c>
      <c r="AK88" s="193">
        <f t="shared" si="18"/>
        <v>0</v>
      </c>
      <c r="AL88" s="70"/>
      <c r="AN88" s="155"/>
      <c r="AO88" s="155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33"/>
      <c r="BB88" s="133"/>
      <c r="BC88" s="133"/>
      <c r="BD88" s="133"/>
      <c r="BE88" s="133"/>
    </row>
    <row r="89" spans="1:57" s="31" customFormat="1" ht="17.25" customHeight="1" x14ac:dyDescent="0.2">
      <c r="A89" s="72">
        <v>72</v>
      </c>
      <c r="B89" s="234"/>
      <c r="C89" s="234"/>
      <c r="D89" s="234"/>
      <c r="E89" s="234"/>
      <c r="F89" s="234"/>
      <c r="G89" s="234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1"/>
      <c r="T89" s="232"/>
      <c r="U89" s="233"/>
      <c r="V89" s="230"/>
      <c r="W89" s="230"/>
      <c r="X89" s="230"/>
      <c r="Y89" s="181"/>
      <c r="Z89" s="231"/>
      <c r="AA89" s="232"/>
      <c r="AB89" s="233"/>
      <c r="AC89" s="180">
        <f t="shared" si="10"/>
        <v>0</v>
      </c>
      <c r="AD89" s="180">
        <f t="shared" si="11"/>
        <v>0</v>
      </c>
      <c r="AE89" s="180">
        <f t="shared" si="12"/>
        <v>0</v>
      </c>
      <c r="AF89" s="180">
        <f t="shared" si="13"/>
        <v>0</v>
      </c>
      <c r="AG89" s="180">
        <f t="shared" si="14"/>
        <v>0</v>
      </c>
      <c r="AH89" s="180">
        <f t="shared" si="15"/>
        <v>0</v>
      </c>
      <c r="AI89" s="180">
        <f t="shared" si="16"/>
        <v>0</v>
      </c>
      <c r="AJ89" s="180">
        <f t="shared" si="17"/>
        <v>0</v>
      </c>
      <c r="AK89" s="193">
        <f t="shared" si="18"/>
        <v>0</v>
      </c>
      <c r="AL89" s="70"/>
      <c r="AN89" s="155"/>
      <c r="AO89" s="155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33"/>
      <c r="BB89" s="133"/>
      <c r="BC89" s="133"/>
      <c r="BD89" s="133"/>
      <c r="BE89" s="133"/>
    </row>
    <row r="90" spans="1:57" s="31" customFormat="1" ht="17.25" customHeight="1" x14ac:dyDescent="0.2">
      <c r="A90" s="72">
        <v>73</v>
      </c>
      <c r="B90" s="234"/>
      <c r="C90" s="234"/>
      <c r="D90" s="234"/>
      <c r="E90" s="234"/>
      <c r="F90" s="234"/>
      <c r="G90" s="234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1"/>
      <c r="T90" s="232"/>
      <c r="U90" s="233"/>
      <c r="V90" s="230"/>
      <c r="W90" s="230"/>
      <c r="X90" s="230"/>
      <c r="Y90" s="181"/>
      <c r="Z90" s="231"/>
      <c r="AA90" s="232"/>
      <c r="AB90" s="233"/>
      <c r="AC90" s="180">
        <f t="shared" si="10"/>
        <v>0</v>
      </c>
      <c r="AD90" s="180">
        <f t="shared" si="11"/>
        <v>0</v>
      </c>
      <c r="AE90" s="180">
        <f t="shared" si="12"/>
        <v>0</v>
      </c>
      <c r="AF90" s="180">
        <f t="shared" si="13"/>
        <v>0</v>
      </c>
      <c r="AG90" s="180">
        <f t="shared" si="14"/>
        <v>0</v>
      </c>
      <c r="AH90" s="180">
        <f t="shared" si="15"/>
        <v>0</v>
      </c>
      <c r="AI90" s="180">
        <f t="shared" si="16"/>
        <v>0</v>
      </c>
      <c r="AJ90" s="180">
        <f t="shared" si="17"/>
        <v>0</v>
      </c>
      <c r="AK90" s="193">
        <f t="shared" si="18"/>
        <v>0</v>
      </c>
      <c r="AL90" s="70"/>
      <c r="AN90" s="155"/>
      <c r="AO90" s="155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33"/>
      <c r="BB90" s="133"/>
      <c r="BC90" s="133"/>
      <c r="BD90" s="133"/>
      <c r="BE90" s="133"/>
    </row>
    <row r="91" spans="1:57" s="31" customFormat="1" ht="17.25" customHeight="1" x14ac:dyDescent="0.2">
      <c r="A91" s="72">
        <v>74</v>
      </c>
      <c r="B91" s="234"/>
      <c r="C91" s="234"/>
      <c r="D91" s="234"/>
      <c r="E91" s="234"/>
      <c r="F91" s="234"/>
      <c r="G91" s="234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1"/>
      <c r="T91" s="232"/>
      <c r="U91" s="233"/>
      <c r="V91" s="230"/>
      <c r="W91" s="230"/>
      <c r="X91" s="230"/>
      <c r="Y91" s="181"/>
      <c r="Z91" s="231"/>
      <c r="AA91" s="232"/>
      <c r="AB91" s="233"/>
      <c r="AC91" s="180">
        <f t="shared" si="10"/>
        <v>0</v>
      </c>
      <c r="AD91" s="180">
        <f t="shared" si="11"/>
        <v>0</v>
      </c>
      <c r="AE91" s="180">
        <f t="shared" si="12"/>
        <v>0</v>
      </c>
      <c r="AF91" s="180">
        <f t="shared" si="13"/>
        <v>0</v>
      </c>
      <c r="AG91" s="180">
        <f t="shared" si="14"/>
        <v>0</v>
      </c>
      <c r="AH91" s="180">
        <f t="shared" si="15"/>
        <v>0</v>
      </c>
      <c r="AI91" s="180">
        <f t="shared" si="16"/>
        <v>0</v>
      </c>
      <c r="AJ91" s="180">
        <f t="shared" si="17"/>
        <v>0</v>
      </c>
      <c r="AK91" s="193">
        <f t="shared" si="18"/>
        <v>0</v>
      </c>
      <c r="AL91" s="70"/>
      <c r="AN91" s="155"/>
      <c r="AO91" s="155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33"/>
      <c r="BB91" s="133"/>
      <c r="BC91" s="133"/>
      <c r="BD91" s="133"/>
      <c r="BE91" s="133"/>
    </row>
    <row r="92" spans="1:57" s="31" customFormat="1" ht="17.25" customHeight="1" x14ac:dyDescent="0.2">
      <c r="A92" s="72">
        <v>75</v>
      </c>
      <c r="B92" s="234"/>
      <c r="C92" s="234"/>
      <c r="D92" s="234"/>
      <c r="E92" s="234"/>
      <c r="F92" s="234"/>
      <c r="G92" s="234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1"/>
      <c r="T92" s="232"/>
      <c r="U92" s="233"/>
      <c r="V92" s="230"/>
      <c r="W92" s="230"/>
      <c r="X92" s="230"/>
      <c r="Y92" s="181"/>
      <c r="Z92" s="231"/>
      <c r="AA92" s="232"/>
      <c r="AB92" s="233"/>
      <c r="AC92" s="180">
        <f t="shared" si="10"/>
        <v>0</v>
      </c>
      <c r="AD92" s="180">
        <f t="shared" si="11"/>
        <v>0</v>
      </c>
      <c r="AE92" s="180">
        <f t="shared" si="12"/>
        <v>0</v>
      </c>
      <c r="AF92" s="180">
        <f t="shared" si="13"/>
        <v>0</v>
      </c>
      <c r="AG92" s="180">
        <f t="shared" si="14"/>
        <v>0</v>
      </c>
      <c r="AH92" s="180">
        <f t="shared" si="15"/>
        <v>0</v>
      </c>
      <c r="AI92" s="180">
        <f t="shared" si="16"/>
        <v>0</v>
      </c>
      <c r="AJ92" s="180">
        <f t="shared" si="17"/>
        <v>0</v>
      </c>
      <c r="AK92" s="193">
        <f t="shared" si="18"/>
        <v>0</v>
      </c>
      <c r="AL92" s="70"/>
      <c r="AN92" s="155"/>
      <c r="AO92" s="155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33"/>
      <c r="BB92" s="133"/>
      <c r="BC92" s="133"/>
      <c r="BD92" s="133"/>
      <c r="BE92" s="133"/>
    </row>
    <row r="93" spans="1:57" s="31" customFormat="1" ht="17.25" customHeight="1" x14ac:dyDescent="0.2">
      <c r="A93" s="72">
        <v>76</v>
      </c>
      <c r="B93" s="234"/>
      <c r="C93" s="234"/>
      <c r="D93" s="234"/>
      <c r="E93" s="234"/>
      <c r="F93" s="234"/>
      <c r="G93" s="234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1"/>
      <c r="T93" s="232"/>
      <c r="U93" s="233"/>
      <c r="V93" s="230"/>
      <c r="W93" s="230"/>
      <c r="X93" s="230"/>
      <c r="Y93" s="181"/>
      <c r="Z93" s="231"/>
      <c r="AA93" s="232"/>
      <c r="AB93" s="233"/>
      <c r="AC93" s="180">
        <f t="shared" si="10"/>
        <v>0</v>
      </c>
      <c r="AD93" s="180">
        <f t="shared" si="11"/>
        <v>0</v>
      </c>
      <c r="AE93" s="180">
        <f t="shared" si="12"/>
        <v>0</v>
      </c>
      <c r="AF93" s="180">
        <f t="shared" si="13"/>
        <v>0</v>
      </c>
      <c r="AG93" s="180">
        <f t="shared" si="14"/>
        <v>0</v>
      </c>
      <c r="AH93" s="180">
        <f t="shared" si="15"/>
        <v>0</v>
      </c>
      <c r="AI93" s="180">
        <f t="shared" si="16"/>
        <v>0</v>
      </c>
      <c r="AJ93" s="180">
        <f t="shared" si="17"/>
        <v>0</v>
      </c>
      <c r="AK93" s="193">
        <f t="shared" si="18"/>
        <v>0</v>
      </c>
      <c r="AL93" s="70"/>
      <c r="AN93" s="155"/>
      <c r="AO93" s="155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33"/>
      <c r="BB93" s="133"/>
      <c r="BC93" s="133"/>
      <c r="BD93" s="133"/>
      <c r="BE93" s="133"/>
    </row>
    <row r="94" spans="1:57" s="31" customFormat="1" ht="17.25" customHeight="1" x14ac:dyDescent="0.2">
      <c r="A94" s="72">
        <v>77</v>
      </c>
      <c r="B94" s="234"/>
      <c r="C94" s="234"/>
      <c r="D94" s="234"/>
      <c r="E94" s="234"/>
      <c r="F94" s="234"/>
      <c r="G94" s="234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1"/>
      <c r="T94" s="232"/>
      <c r="U94" s="233"/>
      <c r="V94" s="230"/>
      <c r="W94" s="230"/>
      <c r="X94" s="230"/>
      <c r="Y94" s="181"/>
      <c r="Z94" s="231"/>
      <c r="AA94" s="232"/>
      <c r="AB94" s="233"/>
      <c r="AC94" s="180">
        <f t="shared" si="10"/>
        <v>0</v>
      </c>
      <c r="AD94" s="180">
        <f t="shared" si="11"/>
        <v>0</v>
      </c>
      <c r="AE94" s="180">
        <f t="shared" si="12"/>
        <v>0</v>
      </c>
      <c r="AF94" s="180">
        <f t="shared" si="13"/>
        <v>0</v>
      </c>
      <c r="AG94" s="180">
        <f t="shared" si="14"/>
        <v>0</v>
      </c>
      <c r="AH94" s="180">
        <f t="shared" si="15"/>
        <v>0</v>
      </c>
      <c r="AI94" s="180">
        <f t="shared" si="16"/>
        <v>0</v>
      </c>
      <c r="AJ94" s="180">
        <f t="shared" si="17"/>
        <v>0</v>
      </c>
      <c r="AK94" s="193">
        <f t="shared" si="18"/>
        <v>0</v>
      </c>
      <c r="AL94" s="70"/>
      <c r="AN94" s="155"/>
      <c r="AO94" s="155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33"/>
      <c r="BB94" s="133"/>
      <c r="BC94" s="133"/>
      <c r="BD94" s="133"/>
      <c r="BE94" s="133"/>
    </row>
    <row r="95" spans="1:57" s="31" customFormat="1" ht="17.25" customHeight="1" x14ac:dyDescent="0.2">
      <c r="A95" s="72">
        <v>78</v>
      </c>
      <c r="B95" s="234"/>
      <c r="C95" s="234"/>
      <c r="D95" s="234"/>
      <c r="E95" s="234"/>
      <c r="F95" s="234"/>
      <c r="G95" s="234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1"/>
      <c r="T95" s="232"/>
      <c r="U95" s="233"/>
      <c r="V95" s="230"/>
      <c r="W95" s="230"/>
      <c r="X95" s="230"/>
      <c r="Y95" s="181"/>
      <c r="Z95" s="231"/>
      <c r="AA95" s="232"/>
      <c r="AB95" s="233"/>
      <c r="AC95" s="180">
        <f t="shared" si="10"/>
        <v>0</v>
      </c>
      <c r="AD95" s="180">
        <f t="shared" si="11"/>
        <v>0</v>
      </c>
      <c r="AE95" s="180">
        <f t="shared" si="12"/>
        <v>0</v>
      </c>
      <c r="AF95" s="180">
        <f t="shared" si="13"/>
        <v>0</v>
      </c>
      <c r="AG95" s="180">
        <f t="shared" si="14"/>
        <v>0</v>
      </c>
      <c r="AH95" s="180">
        <f t="shared" si="15"/>
        <v>0</v>
      </c>
      <c r="AI95" s="180">
        <f t="shared" si="16"/>
        <v>0</v>
      </c>
      <c r="AJ95" s="180">
        <f t="shared" si="17"/>
        <v>0</v>
      </c>
      <c r="AK95" s="193">
        <f t="shared" si="18"/>
        <v>0</v>
      </c>
      <c r="AL95" s="70"/>
      <c r="AN95" s="155"/>
      <c r="AO95" s="155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33"/>
      <c r="BB95" s="133"/>
      <c r="BC95" s="133"/>
      <c r="BD95" s="133"/>
      <c r="BE95" s="133"/>
    </row>
    <row r="96" spans="1:57" s="31" customFormat="1" ht="17.25" customHeight="1" x14ac:dyDescent="0.2">
      <c r="A96" s="72">
        <v>79</v>
      </c>
      <c r="B96" s="234"/>
      <c r="C96" s="234"/>
      <c r="D96" s="234"/>
      <c r="E96" s="234"/>
      <c r="F96" s="234"/>
      <c r="G96" s="234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1"/>
      <c r="T96" s="232"/>
      <c r="U96" s="233"/>
      <c r="V96" s="230"/>
      <c r="W96" s="230"/>
      <c r="X96" s="230"/>
      <c r="Y96" s="181"/>
      <c r="Z96" s="231"/>
      <c r="AA96" s="232"/>
      <c r="AB96" s="233"/>
      <c r="AC96" s="180">
        <f t="shared" si="10"/>
        <v>0</v>
      </c>
      <c r="AD96" s="180">
        <f t="shared" si="11"/>
        <v>0</v>
      </c>
      <c r="AE96" s="180">
        <f t="shared" si="12"/>
        <v>0</v>
      </c>
      <c r="AF96" s="180">
        <f t="shared" si="13"/>
        <v>0</v>
      </c>
      <c r="AG96" s="180">
        <f t="shared" si="14"/>
        <v>0</v>
      </c>
      <c r="AH96" s="180">
        <f t="shared" si="15"/>
        <v>0</v>
      </c>
      <c r="AI96" s="180">
        <f t="shared" si="16"/>
        <v>0</v>
      </c>
      <c r="AJ96" s="180">
        <f t="shared" si="17"/>
        <v>0</v>
      </c>
      <c r="AK96" s="193">
        <f t="shared" si="18"/>
        <v>0</v>
      </c>
      <c r="AL96" s="70"/>
      <c r="AN96" s="155"/>
      <c r="AO96" s="155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33"/>
      <c r="BB96" s="133"/>
      <c r="BC96" s="133"/>
      <c r="BD96" s="133"/>
      <c r="BE96" s="133"/>
    </row>
    <row r="97" spans="1:57" s="31" customFormat="1" ht="17.25" customHeight="1" x14ac:dyDescent="0.2">
      <c r="A97" s="72">
        <v>80</v>
      </c>
      <c r="B97" s="234"/>
      <c r="C97" s="234"/>
      <c r="D97" s="234"/>
      <c r="E97" s="234"/>
      <c r="F97" s="234"/>
      <c r="G97" s="234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1"/>
      <c r="T97" s="232"/>
      <c r="U97" s="233"/>
      <c r="V97" s="230"/>
      <c r="W97" s="230"/>
      <c r="X97" s="230"/>
      <c r="Y97" s="181"/>
      <c r="Z97" s="231"/>
      <c r="AA97" s="232"/>
      <c r="AB97" s="233"/>
      <c r="AC97" s="180">
        <f t="shared" si="10"/>
        <v>0</v>
      </c>
      <c r="AD97" s="180">
        <f t="shared" si="11"/>
        <v>0</v>
      </c>
      <c r="AE97" s="180">
        <f t="shared" si="12"/>
        <v>0</v>
      </c>
      <c r="AF97" s="180">
        <f t="shared" si="13"/>
        <v>0</v>
      </c>
      <c r="AG97" s="180">
        <f t="shared" si="14"/>
        <v>0</v>
      </c>
      <c r="AH97" s="180">
        <f t="shared" si="15"/>
        <v>0</v>
      </c>
      <c r="AI97" s="180">
        <f t="shared" si="16"/>
        <v>0</v>
      </c>
      <c r="AJ97" s="180">
        <f t="shared" si="17"/>
        <v>0</v>
      </c>
      <c r="AK97" s="193">
        <f t="shared" si="18"/>
        <v>0</v>
      </c>
      <c r="AL97" s="70"/>
      <c r="AN97" s="155"/>
      <c r="AO97" s="155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33"/>
      <c r="BB97" s="133"/>
      <c r="BC97" s="133"/>
      <c r="BD97" s="133"/>
      <c r="BE97" s="133"/>
    </row>
    <row r="98" spans="1:57" s="31" customFormat="1" ht="17.25" customHeight="1" x14ac:dyDescent="0.2">
      <c r="A98" s="72">
        <v>81</v>
      </c>
      <c r="B98" s="234"/>
      <c r="C98" s="234"/>
      <c r="D98" s="234"/>
      <c r="E98" s="234"/>
      <c r="F98" s="234"/>
      <c r="G98" s="234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1"/>
      <c r="T98" s="232"/>
      <c r="U98" s="233"/>
      <c r="V98" s="230"/>
      <c r="W98" s="230"/>
      <c r="X98" s="230"/>
      <c r="Y98" s="181"/>
      <c r="Z98" s="231"/>
      <c r="AA98" s="232"/>
      <c r="AB98" s="233"/>
      <c r="AC98" s="180">
        <f t="shared" si="10"/>
        <v>0</v>
      </c>
      <c r="AD98" s="180">
        <f t="shared" si="11"/>
        <v>0</v>
      </c>
      <c r="AE98" s="180">
        <f t="shared" si="12"/>
        <v>0</v>
      </c>
      <c r="AF98" s="180">
        <f t="shared" si="13"/>
        <v>0</v>
      </c>
      <c r="AG98" s="180">
        <f t="shared" si="14"/>
        <v>0</v>
      </c>
      <c r="AH98" s="180">
        <f t="shared" si="15"/>
        <v>0</v>
      </c>
      <c r="AI98" s="180">
        <f t="shared" si="16"/>
        <v>0</v>
      </c>
      <c r="AJ98" s="180">
        <f t="shared" si="17"/>
        <v>0</v>
      </c>
      <c r="AK98" s="193">
        <f t="shared" si="18"/>
        <v>0</v>
      </c>
      <c r="AL98" s="70"/>
      <c r="AN98" s="155"/>
      <c r="AO98" s="155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33"/>
      <c r="BB98" s="133"/>
      <c r="BC98" s="133"/>
      <c r="BD98" s="133"/>
      <c r="BE98" s="133"/>
    </row>
    <row r="99" spans="1:57" s="31" customFormat="1" ht="17.25" customHeight="1" x14ac:dyDescent="0.2">
      <c r="A99" s="72">
        <v>82</v>
      </c>
      <c r="B99" s="234"/>
      <c r="C99" s="234"/>
      <c r="D99" s="234"/>
      <c r="E99" s="234"/>
      <c r="F99" s="234"/>
      <c r="G99" s="234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1"/>
      <c r="T99" s="232"/>
      <c r="U99" s="233"/>
      <c r="V99" s="230"/>
      <c r="W99" s="230"/>
      <c r="X99" s="230"/>
      <c r="Y99" s="181"/>
      <c r="Z99" s="231"/>
      <c r="AA99" s="232"/>
      <c r="AB99" s="233"/>
      <c r="AC99" s="180">
        <f t="shared" si="10"/>
        <v>0</v>
      </c>
      <c r="AD99" s="180">
        <f t="shared" si="11"/>
        <v>0</v>
      </c>
      <c r="AE99" s="180">
        <f t="shared" si="12"/>
        <v>0</v>
      </c>
      <c r="AF99" s="180">
        <f t="shared" si="13"/>
        <v>0</v>
      </c>
      <c r="AG99" s="180">
        <f t="shared" si="14"/>
        <v>0</v>
      </c>
      <c r="AH99" s="180">
        <f t="shared" si="15"/>
        <v>0</v>
      </c>
      <c r="AI99" s="180">
        <f t="shared" si="16"/>
        <v>0</v>
      </c>
      <c r="AJ99" s="180">
        <f t="shared" si="17"/>
        <v>0</v>
      </c>
      <c r="AK99" s="193">
        <f t="shared" si="18"/>
        <v>0</v>
      </c>
      <c r="AL99" s="70"/>
      <c r="AN99" s="155"/>
      <c r="AO99" s="155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33"/>
      <c r="BB99" s="133"/>
      <c r="BC99" s="133"/>
      <c r="BD99" s="133"/>
      <c r="BE99" s="133"/>
    </row>
    <row r="100" spans="1:57" s="31" customFormat="1" ht="17.25" customHeight="1" x14ac:dyDescent="0.2">
      <c r="A100" s="72">
        <v>83</v>
      </c>
      <c r="B100" s="234"/>
      <c r="C100" s="234"/>
      <c r="D100" s="234"/>
      <c r="E100" s="234"/>
      <c r="F100" s="234"/>
      <c r="G100" s="234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1"/>
      <c r="T100" s="232"/>
      <c r="U100" s="233"/>
      <c r="V100" s="230"/>
      <c r="W100" s="230"/>
      <c r="X100" s="230"/>
      <c r="Y100" s="181"/>
      <c r="Z100" s="231"/>
      <c r="AA100" s="232"/>
      <c r="AB100" s="233"/>
      <c r="AC100" s="180">
        <f t="shared" si="10"/>
        <v>0</v>
      </c>
      <c r="AD100" s="180">
        <f t="shared" si="11"/>
        <v>0</v>
      </c>
      <c r="AE100" s="180">
        <f t="shared" si="12"/>
        <v>0</v>
      </c>
      <c r="AF100" s="180">
        <f t="shared" si="13"/>
        <v>0</v>
      </c>
      <c r="AG100" s="180">
        <f t="shared" si="14"/>
        <v>0</v>
      </c>
      <c r="AH100" s="180">
        <f t="shared" si="15"/>
        <v>0</v>
      </c>
      <c r="AI100" s="180">
        <f t="shared" si="16"/>
        <v>0</v>
      </c>
      <c r="AJ100" s="180">
        <f t="shared" si="17"/>
        <v>0</v>
      </c>
      <c r="AK100" s="193">
        <f t="shared" si="18"/>
        <v>0</v>
      </c>
      <c r="AL100" s="70"/>
      <c r="AN100" s="155"/>
      <c r="AO100" s="155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33"/>
      <c r="BB100" s="133"/>
      <c r="BC100" s="133"/>
      <c r="BD100" s="133"/>
      <c r="BE100" s="133"/>
    </row>
    <row r="101" spans="1:57" s="31" customFormat="1" ht="17.25" customHeight="1" x14ac:dyDescent="0.2">
      <c r="A101" s="72">
        <v>84</v>
      </c>
      <c r="B101" s="234"/>
      <c r="C101" s="234"/>
      <c r="D101" s="234"/>
      <c r="E101" s="234"/>
      <c r="F101" s="234"/>
      <c r="G101" s="234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1"/>
      <c r="T101" s="232"/>
      <c r="U101" s="233"/>
      <c r="V101" s="230"/>
      <c r="W101" s="230"/>
      <c r="X101" s="230"/>
      <c r="Y101" s="181"/>
      <c r="Z101" s="231"/>
      <c r="AA101" s="232"/>
      <c r="AB101" s="233"/>
      <c r="AC101" s="180">
        <f t="shared" si="10"/>
        <v>0</v>
      </c>
      <c r="AD101" s="180">
        <f t="shared" si="11"/>
        <v>0</v>
      </c>
      <c r="AE101" s="180">
        <f t="shared" si="12"/>
        <v>0</v>
      </c>
      <c r="AF101" s="180">
        <f t="shared" si="13"/>
        <v>0</v>
      </c>
      <c r="AG101" s="180">
        <f t="shared" si="14"/>
        <v>0</v>
      </c>
      <c r="AH101" s="180">
        <f t="shared" si="15"/>
        <v>0</v>
      </c>
      <c r="AI101" s="180">
        <f t="shared" si="16"/>
        <v>0</v>
      </c>
      <c r="AJ101" s="180">
        <f t="shared" si="17"/>
        <v>0</v>
      </c>
      <c r="AK101" s="193">
        <f t="shared" si="18"/>
        <v>0</v>
      </c>
      <c r="AL101" s="70"/>
      <c r="AN101" s="155"/>
      <c r="AO101" s="155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33"/>
      <c r="BB101" s="133"/>
      <c r="BC101" s="133"/>
      <c r="BD101" s="133"/>
      <c r="BE101" s="133"/>
    </row>
    <row r="102" spans="1:57" s="31" customFormat="1" ht="17.25" customHeight="1" x14ac:dyDescent="0.2">
      <c r="A102" s="72">
        <v>85</v>
      </c>
      <c r="B102" s="234"/>
      <c r="C102" s="234"/>
      <c r="D102" s="234"/>
      <c r="E102" s="234"/>
      <c r="F102" s="234"/>
      <c r="G102" s="234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1"/>
      <c r="T102" s="232"/>
      <c r="U102" s="233"/>
      <c r="V102" s="230"/>
      <c r="W102" s="230"/>
      <c r="X102" s="230"/>
      <c r="Y102" s="181"/>
      <c r="Z102" s="231"/>
      <c r="AA102" s="232"/>
      <c r="AB102" s="233"/>
      <c r="AC102" s="180">
        <f t="shared" si="10"/>
        <v>0</v>
      </c>
      <c r="AD102" s="180">
        <f t="shared" si="11"/>
        <v>0</v>
      </c>
      <c r="AE102" s="180">
        <f t="shared" si="12"/>
        <v>0</v>
      </c>
      <c r="AF102" s="180">
        <f t="shared" si="13"/>
        <v>0</v>
      </c>
      <c r="AG102" s="180">
        <f t="shared" si="14"/>
        <v>0</v>
      </c>
      <c r="AH102" s="180">
        <f t="shared" si="15"/>
        <v>0</v>
      </c>
      <c r="AI102" s="180">
        <f t="shared" si="16"/>
        <v>0</v>
      </c>
      <c r="AJ102" s="180">
        <f t="shared" si="17"/>
        <v>0</v>
      </c>
      <c r="AK102" s="193">
        <f t="shared" si="18"/>
        <v>0</v>
      </c>
      <c r="AL102" s="70"/>
      <c r="AN102" s="155"/>
      <c r="AO102" s="155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33"/>
      <c r="BB102" s="133"/>
      <c r="BC102" s="133"/>
      <c r="BD102" s="133"/>
      <c r="BE102" s="133"/>
    </row>
    <row r="103" spans="1:57" s="31" customFormat="1" ht="17.25" customHeight="1" x14ac:dyDescent="0.2">
      <c r="A103" s="72">
        <v>86</v>
      </c>
      <c r="B103" s="234"/>
      <c r="C103" s="234"/>
      <c r="D103" s="234"/>
      <c r="E103" s="234"/>
      <c r="F103" s="234"/>
      <c r="G103" s="234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1"/>
      <c r="T103" s="232"/>
      <c r="U103" s="233"/>
      <c r="V103" s="230"/>
      <c r="W103" s="230"/>
      <c r="X103" s="230"/>
      <c r="Y103" s="181"/>
      <c r="Z103" s="231"/>
      <c r="AA103" s="232"/>
      <c r="AB103" s="233"/>
      <c r="AC103" s="180">
        <f t="shared" si="10"/>
        <v>0</v>
      </c>
      <c r="AD103" s="180">
        <f t="shared" si="11"/>
        <v>0</v>
      </c>
      <c r="AE103" s="180">
        <f t="shared" si="12"/>
        <v>0</v>
      </c>
      <c r="AF103" s="180">
        <f t="shared" si="13"/>
        <v>0</v>
      </c>
      <c r="AG103" s="180">
        <f t="shared" si="14"/>
        <v>0</v>
      </c>
      <c r="AH103" s="180">
        <f t="shared" si="15"/>
        <v>0</v>
      </c>
      <c r="AI103" s="180">
        <f t="shared" si="16"/>
        <v>0</v>
      </c>
      <c r="AJ103" s="180">
        <f t="shared" si="17"/>
        <v>0</v>
      </c>
      <c r="AK103" s="193">
        <f t="shared" si="18"/>
        <v>0</v>
      </c>
      <c r="AL103" s="70"/>
      <c r="AN103" s="155"/>
      <c r="AO103" s="155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33"/>
      <c r="BB103" s="133"/>
      <c r="BC103" s="133"/>
      <c r="BD103" s="133"/>
      <c r="BE103" s="133"/>
    </row>
    <row r="104" spans="1:57" s="31" customFormat="1" ht="17.25" customHeight="1" x14ac:dyDescent="0.2">
      <c r="A104" s="72">
        <v>87</v>
      </c>
      <c r="B104" s="234"/>
      <c r="C104" s="234"/>
      <c r="D104" s="234"/>
      <c r="E104" s="234"/>
      <c r="F104" s="234"/>
      <c r="G104" s="234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1"/>
      <c r="T104" s="232"/>
      <c r="U104" s="233"/>
      <c r="V104" s="230"/>
      <c r="W104" s="230"/>
      <c r="X104" s="230"/>
      <c r="Y104" s="181"/>
      <c r="Z104" s="231"/>
      <c r="AA104" s="232"/>
      <c r="AB104" s="233"/>
      <c r="AC104" s="180">
        <f t="shared" si="10"/>
        <v>0</v>
      </c>
      <c r="AD104" s="180">
        <f t="shared" si="11"/>
        <v>0</v>
      </c>
      <c r="AE104" s="180">
        <f t="shared" si="12"/>
        <v>0</v>
      </c>
      <c r="AF104" s="180">
        <f t="shared" si="13"/>
        <v>0</v>
      </c>
      <c r="AG104" s="180">
        <f t="shared" si="14"/>
        <v>0</v>
      </c>
      <c r="AH104" s="180">
        <f t="shared" si="15"/>
        <v>0</v>
      </c>
      <c r="AI104" s="180">
        <f t="shared" si="16"/>
        <v>0</v>
      </c>
      <c r="AJ104" s="180">
        <f t="shared" si="17"/>
        <v>0</v>
      </c>
      <c r="AK104" s="193">
        <f t="shared" si="18"/>
        <v>0</v>
      </c>
      <c r="AL104" s="70"/>
      <c r="AN104" s="155"/>
      <c r="AO104" s="155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33"/>
      <c r="BB104" s="133"/>
      <c r="BC104" s="133"/>
      <c r="BD104" s="133"/>
      <c r="BE104" s="133"/>
    </row>
    <row r="105" spans="1:57" s="31" customFormat="1" ht="17.25" customHeight="1" x14ac:dyDescent="0.2">
      <c r="A105" s="72">
        <v>88</v>
      </c>
      <c r="B105" s="234"/>
      <c r="C105" s="234"/>
      <c r="D105" s="234"/>
      <c r="E105" s="234"/>
      <c r="F105" s="234"/>
      <c r="G105" s="234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1"/>
      <c r="T105" s="232"/>
      <c r="U105" s="233"/>
      <c r="V105" s="230"/>
      <c r="W105" s="230"/>
      <c r="X105" s="230"/>
      <c r="Y105" s="181"/>
      <c r="Z105" s="231"/>
      <c r="AA105" s="232"/>
      <c r="AB105" s="233"/>
      <c r="AC105" s="180">
        <f t="shared" si="10"/>
        <v>0</v>
      </c>
      <c r="AD105" s="180">
        <f t="shared" si="11"/>
        <v>0</v>
      </c>
      <c r="AE105" s="180">
        <f t="shared" si="12"/>
        <v>0</v>
      </c>
      <c r="AF105" s="180">
        <f t="shared" si="13"/>
        <v>0</v>
      </c>
      <c r="AG105" s="180">
        <f t="shared" si="14"/>
        <v>0</v>
      </c>
      <c r="AH105" s="180">
        <f t="shared" si="15"/>
        <v>0</v>
      </c>
      <c r="AI105" s="180">
        <f t="shared" si="16"/>
        <v>0</v>
      </c>
      <c r="AJ105" s="180">
        <f t="shared" si="17"/>
        <v>0</v>
      </c>
      <c r="AK105" s="193">
        <f t="shared" si="18"/>
        <v>0</v>
      </c>
      <c r="AL105" s="70"/>
      <c r="AN105" s="155"/>
      <c r="AO105" s="155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33"/>
      <c r="BB105" s="133"/>
      <c r="BC105" s="133"/>
      <c r="BD105" s="133"/>
      <c r="BE105" s="133"/>
    </row>
    <row r="106" spans="1:57" s="31" customFormat="1" ht="17.25" customHeight="1" x14ac:dyDescent="0.2">
      <c r="A106" s="72">
        <v>89</v>
      </c>
      <c r="B106" s="234"/>
      <c r="C106" s="234"/>
      <c r="D106" s="234"/>
      <c r="E106" s="234"/>
      <c r="F106" s="234"/>
      <c r="G106" s="234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1"/>
      <c r="T106" s="232"/>
      <c r="U106" s="233"/>
      <c r="V106" s="230"/>
      <c r="W106" s="230"/>
      <c r="X106" s="230"/>
      <c r="Y106" s="181"/>
      <c r="Z106" s="231"/>
      <c r="AA106" s="232"/>
      <c r="AB106" s="233"/>
      <c r="AC106" s="180">
        <f t="shared" si="10"/>
        <v>0</v>
      </c>
      <c r="AD106" s="180">
        <f t="shared" si="11"/>
        <v>0</v>
      </c>
      <c r="AE106" s="180">
        <f t="shared" si="12"/>
        <v>0</v>
      </c>
      <c r="AF106" s="180">
        <f t="shared" si="13"/>
        <v>0</v>
      </c>
      <c r="AG106" s="180">
        <f t="shared" si="14"/>
        <v>0</v>
      </c>
      <c r="AH106" s="180">
        <f t="shared" si="15"/>
        <v>0</v>
      </c>
      <c r="AI106" s="180">
        <f t="shared" si="16"/>
        <v>0</v>
      </c>
      <c r="AJ106" s="180">
        <f t="shared" si="17"/>
        <v>0</v>
      </c>
      <c r="AK106" s="193">
        <f t="shared" si="18"/>
        <v>0</v>
      </c>
      <c r="AL106" s="70"/>
      <c r="AN106" s="155"/>
      <c r="AO106" s="155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33"/>
      <c r="BB106" s="133"/>
      <c r="BC106" s="133"/>
      <c r="BD106" s="133"/>
      <c r="BE106" s="133"/>
    </row>
    <row r="107" spans="1:57" s="31" customFormat="1" ht="17.25" customHeight="1" x14ac:dyDescent="0.2">
      <c r="A107" s="72">
        <v>90</v>
      </c>
      <c r="B107" s="234"/>
      <c r="C107" s="234"/>
      <c r="D107" s="234"/>
      <c r="E107" s="234"/>
      <c r="F107" s="234"/>
      <c r="G107" s="234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1"/>
      <c r="T107" s="232"/>
      <c r="U107" s="233"/>
      <c r="V107" s="230"/>
      <c r="W107" s="230"/>
      <c r="X107" s="230"/>
      <c r="Y107" s="181"/>
      <c r="Z107" s="231"/>
      <c r="AA107" s="232"/>
      <c r="AB107" s="233"/>
      <c r="AC107" s="180">
        <f t="shared" si="10"/>
        <v>0</v>
      </c>
      <c r="AD107" s="180">
        <f t="shared" si="11"/>
        <v>0</v>
      </c>
      <c r="AE107" s="180">
        <f t="shared" si="12"/>
        <v>0</v>
      </c>
      <c r="AF107" s="180">
        <f t="shared" si="13"/>
        <v>0</v>
      </c>
      <c r="AG107" s="180">
        <f t="shared" si="14"/>
        <v>0</v>
      </c>
      <c r="AH107" s="180">
        <f t="shared" si="15"/>
        <v>0</v>
      </c>
      <c r="AI107" s="180">
        <f t="shared" si="16"/>
        <v>0</v>
      </c>
      <c r="AJ107" s="180">
        <f t="shared" si="17"/>
        <v>0</v>
      </c>
      <c r="AK107" s="193">
        <f t="shared" si="18"/>
        <v>0</v>
      </c>
      <c r="AL107" s="70"/>
      <c r="AN107" s="155"/>
      <c r="AO107" s="155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33"/>
      <c r="BB107" s="133"/>
      <c r="BC107" s="133"/>
      <c r="BD107" s="133"/>
      <c r="BE107" s="133"/>
    </row>
    <row r="108" spans="1:57" s="31" customFormat="1" ht="17.25" customHeight="1" x14ac:dyDescent="0.2">
      <c r="A108" s="72">
        <v>91</v>
      </c>
      <c r="B108" s="234"/>
      <c r="C108" s="234"/>
      <c r="D108" s="234"/>
      <c r="E108" s="234"/>
      <c r="F108" s="234"/>
      <c r="G108" s="234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1"/>
      <c r="T108" s="232"/>
      <c r="U108" s="233"/>
      <c r="V108" s="230"/>
      <c r="W108" s="230"/>
      <c r="X108" s="230"/>
      <c r="Y108" s="181"/>
      <c r="Z108" s="231"/>
      <c r="AA108" s="232"/>
      <c r="AB108" s="233"/>
      <c r="AC108" s="180">
        <f t="shared" si="10"/>
        <v>0</v>
      </c>
      <c r="AD108" s="180">
        <f t="shared" si="11"/>
        <v>0</v>
      </c>
      <c r="AE108" s="180">
        <f t="shared" si="12"/>
        <v>0</v>
      </c>
      <c r="AF108" s="180">
        <f t="shared" si="13"/>
        <v>0</v>
      </c>
      <c r="AG108" s="180">
        <f t="shared" si="14"/>
        <v>0</v>
      </c>
      <c r="AH108" s="180">
        <f t="shared" si="15"/>
        <v>0</v>
      </c>
      <c r="AI108" s="180">
        <f t="shared" si="16"/>
        <v>0</v>
      </c>
      <c r="AJ108" s="180">
        <f t="shared" si="17"/>
        <v>0</v>
      </c>
      <c r="AK108" s="193">
        <f t="shared" si="18"/>
        <v>0</v>
      </c>
      <c r="AL108" s="70"/>
      <c r="AN108" s="155"/>
      <c r="AO108" s="155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33"/>
      <c r="BB108" s="133"/>
      <c r="BC108" s="133"/>
      <c r="BD108" s="133"/>
      <c r="BE108" s="133"/>
    </row>
    <row r="109" spans="1:57" s="31" customFormat="1" ht="17.25" customHeight="1" x14ac:dyDescent="0.2">
      <c r="A109" s="72">
        <v>92</v>
      </c>
      <c r="B109" s="234"/>
      <c r="C109" s="234"/>
      <c r="D109" s="234"/>
      <c r="E109" s="234"/>
      <c r="F109" s="234"/>
      <c r="G109" s="234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1"/>
      <c r="T109" s="232"/>
      <c r="U109" s="233"/>
      <c r="V109" s="230"/>
      <c r="W109" s="230"/>
      <c r="X109" s="230"/>
      <c r="Y109" s="181"/>
      <c r="Z109" s="231"/>
      <c r="AA109" s="232"/>
      <c r="AB109" s="233"/>
      <c r="AC109" s="180">
        <f t="shared" si="10"/>
        <v>0</v>
      </c>
      <c r="AD109" s="180">
        <f t="shared" si="11"/>
        <v>0</v>
      </c>
      <c r="AE109" s="180">
        <f t="shared" si="12"/>
        <v>0</v>
      </c>
      <c r="AF109" s="180">
        <f t="shared" si="13"/>
        <v>0</v>
      </c>
      <c r="AG109" s="180">
        <f t="shared" si="14"/>
        <v>0</v>
      </c>
      <c r="AH109" s="180">
        <f t="shared" si="15"/>
        <v>0</v>
      </c>
      <c r="AI109" s="180">
        <f t="shared" si="16"/>
        <v>0</v>
      </c>
      <c r="AJ109" s="180">
        <f t="shared" si="17"/>
        <v>0</v>
      </c>
      <c r="AK109" s="193">
        <f t="shared" si="18"/>
        <v>0</v>
      </c>
      <c r="AL109" s="70"/>
      <c r="AN109" s="155"/>
      <c r="AO109" s="155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33"/>
      <c r="BB109" s="133"/>
      <c r="BC109" s="133"/>
      <c r="BD109" s="133"/>
      <c r="BE109" s="133"/>
    </row>
    <row r="110" spans="1:57" s="31" customFormat="1" ht="17.25" customHeight="1" x14ac:dyDescent="0.2">
      <c r="A110" s="72">
        <v>93</v>
      </c>
      <c r="B110" s="234"/>
      <c r="C110" s="234"/>
      <c r="D110" s="234"/>
      <c r="E110" s="234"/>
      <c r="F110" s="234"/>
      <c r="G110" s="234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1"/>
      <c r="T110" s="232"/>
      <c r="U110" s="233"/>
      <c r="V110" s="230"/>
      <c r="W110" s="230"/>
      <c r="X110" s="230"/>
      <c r="Y110" s="181"/>
      <c r="Z110" s="231"/>
      <c r="AA110" s="232"/>
      <c r="AB110" s="233"/>
      <c r="AC110" s="180">
        <f t="shared" si="10"/>
        <v>0</v>
      </c>
      <c r="AD110" s="180">
        <f t="shared" si="11"/>
        <v>0</v>
      </c>
      <c r="AE110" s="180">
        <f t="shared" si="12"/>
        <v>0</v>
      </c>
      <c r="AF110" s="180">
        <f t="shared" si="13"/>
        <v>0</v>
      </c>
      <c r="AG110" s="180">
        <f t="shared" si="14"/>
        <v>0</v>
      </c>
      <c r="AH110" s="180">
        <f t="shared" si="15"/>
        <v>0</v>
      </c>
      <c r="AI110" s="180">
        <f t="shared" si="16"/>
        <v>0</v>
      </c>
      <c r="AJ110" s="180">
        <f t="shared" si="17"/>
        <v>0</v>
      </c>
      <c r="AK110" s="193">
        <f t="shared" si="18"/>
        <v>0</v>
      </c>
      <c r="AL110" s="70"/>
      <c r="AN110" s="155"/>
      <c r="AO110" s="155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33"/>
      <c r="BB110" s="133"/>
      <c r="BC110" s="133"/>
      <c r="BD110" s="133"/>
      <c r="BE110" s="133"/>
    </row>
    <row r="111" spans="1:57" s="31" customFormat="1" ht="17.25" customHeight="1" x14ac:dyDescent="0.2">
      <c r="A111" s="72">
        <v>94</v>
      </c>
      <c r="B111" s="234"/>
      <c r="C111" s="234"/>
      <c r="D111" s="234"/>
      <c r="E111" s="234"/>
      <c r="F111" s="234"/>
      <c r="G111" s="234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1"/>
      <c r="T111" s="232"/>
      <c r="U111" s="233"/>
      <c r="V111" s="230"/>
      <c r="W111" s="230"/>
      <c r="X111" s="230"/>
      <c r="Y111" s="181"/>
      <c r="Z111" s="231"/>
      <c r="AA111" s="232"/>
      <c r="AB111" s="233"/>
      <c r="AC111" s="180">
        <f t="shared" si="10"/>
        <v>0</v>
      </c>
      <c r="AD111" s="180">
        <f t="shared" si="11"/>
        <v>0</v>
      </c>
      <c r="AE111" s="180">
        <f t="shared" si="12"/>
        <v>0</v>
      </c>
      <c r="AF111" s="180">
        <f t="shared" si="13"/>
        <v>0</v>
      </c>
      <c r="AG111" s="180">
        <f t="shared" si="14"/>
        <v>0</v>
      </c>
      <c r="AH111" s="180">
        <f t="shared" si="15"/>
        <v>0</v>
      </c>
      <c r="AI111" s="180">
        <f t="shared" si="16"/>
        <v>0</v>
      </c>
      <c r="AJ111" s="180">
        <f t="shared" si="17"/>
        <v>0</v>
      </c>
      <c r="AK111" s="193">
        <f t="shared" si="18"/>
        <v>0</v>
      </c>
      <c r="AL111" s="70"/>
      <c r="AN111" s="155"/>
      <c r="AO111" s="155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33"/>
      <c r="BB111" s="133"/>
      <c r="BC111" s="133"/>
      <c r="BD111" s="133"/>
      <c r="BE111" s="133"/>
    </row>
    <row r="112" spans="1:57" s="31" customFormat="1" ht="17.25" customHeight="1" x14ac:dyDescent="0.2">
      <c r="A112" s="72">
        <v>95</v>
      </c>
      <c r="B112" s="234"/>
      <c r="C112" s="234"/>
      <c r="D112" s="234"/>
      <c r="E112" s="234"/>
      <c r="F112" s="234"/>
      <c r="G112" s="234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1"/>
      <c r="T112" s="232"/>
      <c r="U112" s="233"/>
      <c r="V112" s="230"/>
      <c r="W112" s="230"/>
      <c r="X112" s="230"/>
      <c r="Y112" s="181"/>
      <c r="Z112" s="231"/>
      <c r="AA112" s="232"/>
      <c r="AB112" s="233"/>
      <c r="AC112" s="180">
        <f t="shared" si="10"/>
        <v>0</v>
      </c>
      <c r="AD112" s="180">
        <f t="shared" si="11"/>
        <v>0</v>
      </c>
      <c r="AE112" s="180">
        <f t="shared" si="12"/>
        <v>0</v>
      </c>
      <c r="AF112" s="180">
        <f t="shared" si="13"/>
        <v>0</v>
      </c>
      <c r="AG112" s="180">
        <f t="shared" si="14"/>
        <v>0</v>
      </c>
      <c r="AH112" s="180">
        <f t="shared" si="15"/>
        <v>0</v>
      </c>
      <c r="AI112" s="180">
        <f t="shared" si="16"/>
        <v>0</v>
      </c>
      <c r="AJ112" s="180">
        <f t="shared" si="17"/>
        <v>0</v>
      </c>
      <c r="AK112" s="193">
        <f t="shared" si="18"/>
        <v>0</v>
      </c>
      <c r="AL112" s="70"/>
      <c r="AN112" s="155"/>
      <c r="AO112" s="155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33"/>
      <c r="BB112" s="133"/>
      <c r="BC112" s="133"/>
      <c r="BD112" s="133"/>
      <c r="BE112" s="133"/>
    </row>
    <row r="113" spans="1:57" s="31" customFormat="1" ht="17.25" customHeight="1" x14ac:dyDescent="0.2">
      <c r="A113" s="72">
        <v>96</v>
      </c>
      <c r="B113" s="234"/>
      <c r="C113" s="234"/>
      <c r="D113" s="234"/>
      <c r="E113" s="234"/>
      <c r="F113" s="234"/>
      <c r="G113" s="234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1"/>
      <c r="T113" s="232"/>
      <c r="U113" s="233"/>
      <c r="V113" s="230"/>
      <c r="W113" s="230"/>
      <c r="X113" s="230"/>
      <c r="Y113" s="181"/>
      <c r="Z113" s="231"/>
      <c r="AA113" s="232"/>
      <c r="AB113" s="233"/>
      <c r="AC113" s="180">
        <f t="shared" si="10"/>
        <v>0</v>
      </c>
      <c r="AD113" s="180">
        <f t="shared" si="11"/>
        <v>0</v>
      </c>
      <c r="AE113" s="180">
        <f t="shared" si="12"/>
        <v>0</v>
      </c>
      <c r="AF113" s="180">
        <f t="shared" si="13"/>
        <v>0</v>
      </c>
      <c r="AG113" s="180">
        <f t="shared" si="14"/>
        <v>0</v>
      </c>
      <c r="AH113" s="180">
        <f t="shared" si="15"/>
        <v>0</v>
      </c>
      <c r="AI113" s="180">
        <f t="shared" si="16"/>
        <v>0</v>
      </c>
      <c r="AJ113" s="180">
        <f t="shared" si="17"/>
        <v>0</v>
      </c>
      <c r="AK113" s="193">
        <f t="shared" si="18"/>
        <v>0</v>
      </c>
      <c r="AL113" s="70"/>
      <c r="AN113" s="155"/>
      <c r="AO113" s="155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33"/>
      <c r="BB113" s="133"/>
      <c r="BC113" s="133"/>
      <c r="BD113" s="133"/>
      <c r="BE113" s="133"/>
    </row>
    <row r="114" spans="1:57" s="31" customFormat="1" ht="17.25" customHeight="1" x14ac:dyDescent="0.2">
      <c r="A114" s="72">
        <v>97</v>
      </c>
      <c r="B114" s="234"/>
      <c r="C114" s="234"/>
      <c r="D114" s="234"/>
      <c r="E114" s="234"/>
      <c r="F114" s="234"/>
      <c r="G114" s="234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1"/>
      <c r="T114" s="232"/>
      <c r="U114" s="233"/>
      <c r="V114" s="230"/>
      <c r="W114" s="230"/>
      <c r="X114" s="230"/>
      <c r="Y114" s="181"/>
      <c r="Z114" s="231"/>
      <c r="AA114" s="232"/>
      <c r="AB114" s="233"/>
      <c r="AC114" s="180">
        <f t="shared" si="10"/>
        <v>0</v>
      </c>
      <c r="AD114" s="180">
        <f t="shared" si="11"/>
        <v>0</v>
      </c>
      <c r="AE114" s="180">
        <f t="shared" si="12"/>
        <v>0</v>
      </c>
      <c r="AF114" s="180">
        <f t="shared" si="13"/>
        <v>0</v>
      </c>
      <c r="AG114" s="180">
        <f t="shared" si="14"/>
        <v>0</v>
      </c>
      <c r="AH114" s="180">
        <f t="shared" si="15"/>
        <v>0</v>
      </c>
      <c r="AI114" s="180">
        <f t="shared" si="16"/>
        <v>0</v>
      </c>
      <c r="AJ114" s="180">
        <f t="shared" si="17"/>
        <v>0</v>
      </c>
      <c r="AK114" s="193">
        <f t="shared" si="18"/>
        <v>0</v>
      </c>
      <c r="AL114" s="70"/>
      <c r="AN114" s="155"/>
      <c r="AO114" s="155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33"/>
      <c r="BB114" s="133"/>
      <c r="BC114" s="133"/>
      <c r="BD114" s="133"/>
      <c r="BE114" s="133"/>
    </row>
    <row r="115" spans="1:57" s="31" customFormat="1" ht="17.25" customHeight="1" x14ac:dyDescent="0.2">
      <c r="A115" s="72">
        <v>98</v>
      </c>
      <c r="B115" s="234"/>
      <c r="C115" s="234"/>
      <c r="D115" s="234"/>
      <c r="E115" s="234"/>
      <c r="F115" s="234"/>
      <c r="G115" s="234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1"/>
      <c r="T115" s="232"/>
      <c r="U115" s="233"/>
      <c r="V115" s="230"/>
      <c r="W115" s="230"/>
      <c r="X115" s="230"/>
      <c r="Y115" s="181"/>
      <c r="Z115" s="231"/>
      <c r="AA115" s="232"/>
      <c r="AB115" s="233"/>
      <c r="AC115" s="180">
        <f t="shared" si="10"/>
        <v>0</v>
      </c>
      <c r="AD115" s="180">
        <f t="shared" si="11"/>
        <v>0</v>
      </c>
      <c r="AE115" s="180">
        <f t="shared" si="12"/>
        <v>0</v>
      </c>
      <c r="AF115" s="180">
        <f t="shared" si="13"/>
        <v>0</v>
      </c>
      <c r="AG115" s="180">
        <f t="shared" si="14"/>
        <v>0</v>
      </c>
      <c r="AH115" s="180">
        <f t="shared" si="15"/>
        <v>0</v>
      </c>
      <c r="AI115" s="180">
        <f t="shared" si="16"/>
        <v>0</v>
      </c>
      <c r="AJ115" s="180">
        <f t="shared" si="17"/>
        <v>0</v>
      </c>
      <c r="AK115" s="193">
        <f t="shared" si="18"/>
        <v>0</v>
      </c>
      <c r="AL115" s="70"/>
      <c r="AN115" s="155"/>
      <c r="AO115" s="155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33"/>
      <c r="BB115" s="133"/>
      <c r="BC115" s="133"/>
      <c r="BD115" s="133"/>
      <c r="BE115" s="133"/>
    </row>
    <row r="116" spans="1:57" s="31" customFormat="1" ht="17.25" customHeight="1" x14ac:dyDescent="0.2">
      <c r="A116" s="72">
        <v>99</v>
      </c>
      <c r="B116" s="234"/>
      <c r="C116" s="234"/>
      <c r="D116" s="234"/>
      <c r="E116" s="234"/>
      <c r="F116" s="234"/>
      <c r="G116" s="234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1"/>
      <c r="T116" s="232"/>
      <c r="U116" s="233"/>
      <c r="V116" s="230"/>
      <c r="W116" s="230"/>
      <c r="X116" s="230"/>
      <c r="Y116" s="181"/>
      <c r="Z116" s="231"/>
      <c r="AA116" s="232"/>
      <c r="AB116" s="233"/>
      <c r="AC116" s="180">
        <f t="shared" si="10"/>
        <v>0</v>
      </c>
      <c r="AD116" s="180">
        <f t="shared" si="11"/>
        <v>0</v>
      </c>
      <c r="AE116" s="180">
        <f t="shared" si="12"/>
        <v>0</v>
      </c>
      <c r="AF116" s="180">
        <f t="shared" si="13"/>
        <v>0</v>
      </c>
      <c r="AG116" s="180">
        <f t="shared" si="14"/>
        <v>0</v>
      </c>
      <c r="AH116" s="180">
        <f t="shared" si="15"/>
        <v>0</v>
      </c>
      <c r="AI116" s="180">
        <f t="shared" si="16"/>
        <v>0</v>
      </c>
      <c r="AJ116" s="180">
        <f t="shared" si="17"/>
        <v>0</v>
      </c>
      <c r="AK116" s="193">
        <f t="shared" si="18"/>
        <v>0</v>
      </c>
      <c r="AL116" s="70"/>
      <c r="AN116" s="155"/>
      <c r="AO116" s="155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33"/>
      <c r="BB116" s="133"/>
      <c r="BC116" s="133"/>
      <c r="BD116" s="133"/>
      <c r="BE116" s="133"/>
    </row>
    <row r="117" spans="1:57" s="31" customFormat="1" ht="17.25" customHeight="1" x14ac:dyDescent="0.2">
      <c r="A117" s="72">
        <v>100</v>
      </c>
      <c r="B117" s="234"/>
      <c r="C117" s="234"/>
      <c r="D117" s="234"/>
      <c r="E117" s="234"/>
      <c r="F117" s="234"/>
      <c r="G117" s="234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1"/>
      <c r="T117" s="232"/>
      <c r="U117" s="233"/>
      <c r="V117" s="230"/>
      <c r="W117" s="230"/>
      <c r="X117" s="230"/>
      <c r="Y117" s="181"/>
      <c r="Z117" s="231"/>
      <c r="AA117" s="232"/>
      <c r="AB117" s="233"/>
      <c r="AC117" s="180">
        <f t="shared" si="10"/>
        <v>0</v>
      </c>
      <c r="AD117" s="180">
        <f t="shared" si="11"/>
        <v>0</v>
      </c>
      <c r="AE117" s="180">
        <f t="shared" si="12"/>
        <v>0</v>
      </c>
      <c r="AF117" s="180">
        <f t="shared" si="13"/>
        <v>0</v>
      </c>
      <c r="AG117" s="180">
        <f t="shared" si="14"/>
        <v>0</v>
      </c>
      <c r="AH117" s="180">
        <f t="shared" si="15"/>
        <v>0</v>
      </c>
      <c r="AI117" s="180">
        <f t="shared" si="16"/>
        <v>0</v>
      </c>
      <c r="AJ117" s="180">
        <f t="shared" si="17"/>
        <v>0</v>
      </c>
      <c r="AK117" s="193">
        <f t="shared" si="18"/>
        <v>0</v>
      </c>
      <c r="AL117" s="70"/>
      <c r="AN117" s="155"/>
      <c r="AO117" s="155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33"/>
      <c r="BB117" s="133"/>
      <c r="BC117" s="133"/>
      <c r="BD117" s="133"/>
      <c r="BE117" s="133"/>
    </row>
    <row r="118" spans="1:57" s="31" customFormat="1" ht="17.25" customHeight="1" x14ac:dyDescent="0.2">
      <c r="A118" s="72">
        <v>101</v>
      </c>
      <c r="B118" s="234"/>
      <c r="C118" s="234"/>
      <c r="D118" s="234"/>
      <c r="E118" s="234"/>
      <c r="F118" s="234"/>
      <c r="G118" s="234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1"/>
      <c r="T118" s="232"/>
      <c r="U118" s="233"/>
      <c r="V118" s="230"/>
      <c r="W118" s="230"/>
      <c r="X118" s="230"/>
      <c r="Y118" s="181"/>
      <c r="Z118" s="231"/>
      <c r="AA118" s="232"/>
      <c r="AB118" s="233"/>
      <c r="AC118" s="180">
        <f t="shared" si="10"/>
        <v>0</v>
      </c>
      <c r="AD118" s="180">
        <f t="shared" si="11"/>
        <v>0</v>
      </c>
      <c r="AE118" s="180">
        <f t="shared" si="12"/>
        <v>0</v>
      </c>
      <c r="AF118" s="180">
        <f t="shared" si="13"/>
        <v>0</v>
      </c>
      <c r="AG118" s="180">
        <f t="shared" si="14"/>
        <v>0</v>
      </c>
      <c r="AH118" s="180">
        <f t="shared" si="15"/>
        <v>0</v>
      </c>
      <c r="AI118" s="180">
        <f t="shared" si="16"/>
        <v>0</v>
      </c>
      <c r="AJ118" s="180">
        <f t="shared" si="17"/>
        <v>0</v>
      </c>
      <c r="AK118" s="193">
        <f t="shared" si="18"/>
        <v>0</v>
      </c>
      <c r="AL118" s="70"/>
      <c r="AN118" s="155"/>
      <c r="AO118" s="155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33"/>
      <c r="BB118" s="133"/>
      <c r="BC118" s="133"/>
      <c r="BD118" s="133"/>
      <c r="BE118" s="133"/>
    </row>
    <row r="119" spans="1:57" s="31" customFormat="1" ht="17.25" customHeight="1" x14ac:dyDescent="0.2">
      <c r="A119" s="72">
        <v>102</v>
      </c>
      <c r="B119" s="234"/>
      <c r="C119" s="234"/>
      <c r="D119" s="234"/>
      <c r="E119" s="234"/>
      <c r="F119" s="234"/>
      <c r="G119" s="234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1"/>
      <c r="T119" s="232"/>
      <c r="U119" s="233"/>
      <c r="V119" s="230"/>
      <c r="W119" s="230"/>
      <c r="X119" s="230"/>
      <c r="Y119" s="181"/>
      <c r="Z119" s="231"/>
      <c r="AA119" s="232"/>
      <c r="AB119" s="233"/>
      <c r="AC119" s="180">
        <f t="shared" si="10"/>
        <v>0</v>
      </c>
      <c r="AD119" s="180">
        <f t="shared" si="11"/>
        <v>0</v>
      </c>
      <c r="AE119" s="180">
        <f t="shared" si="12"/>
        <v>0</v>
      </c>
      <c r="AF119" s="180">
        <f t="shared" si="13"/>
        <v>0</v>
      </c>
      <c r="AG119" s="180">
        <f t="shared" si="14"/>
        <v>0</v>
      </c>
      <c r="AH119" s="180">
        <f t="shared" si="15"/>
        <v>0</v>
      </c>
      <c r="AI119" s="180">
        <f t="shared" si="16"/>
        <v>0</v>
      </c>
      <c r="AJ119" s="180">
        <f t="shared" si="17"/>
        <v>0</v>
      </c>
      <c r="AK119" s="193">
        <f t="shared" si="18"/>
        <v>0</v>
      </c>
      <c r="AL119" s="70"/>
      <c r="AN119" s="155"/>
      <c r="AO119" s="155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33"/>
      <c r="BB119" s="133"/>
      <c r="BC119" s="133"/>
      <c r="BD119" s="133"/>
      <c r="BE119" s="133"/>
    </row>
    <row r="120" spans="1:57" s="31" customFormat="1" ht="17.25" customHeight="1" x14ac:dyDescent="0.2">
      <c r="A120" s="72">
        <v>103</v>
      </c>
      <c r="B120" s="234"/>
      <c r="C120" s="234"/>
      <c r="D120" s="234"/>
      <c r="E120" s="234"/>
      <c r="F120" s="234"/>
      <c r="G120" s="234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1"/>
      <c r="T120" s="232"/>
      <c r="U120" s="233"/>
      <c r="V120" s="230"/>
      <c r="W120" s="230"/>
      <c r="X120" s="230"/>
      <c r="Y120" s="181"/>
      <c r="Z120" s="231"/>
      <c r="AA120" s="232"/>
      <c r="AB120" s="233"/>
      <c r="AC120" s="180">
        <f t="shared" si="10"/>
        <v>0</v>
      </c>
      <c r="AD120" s="180">
        <f t="shared" si="11"/>
        <v>0</v>
      </c>
      <c r="AE120" s="180">
        <f t="shared" si="12"/>
        <v>0</v>
      </c>
      <c r="AF120" s="180">
        <f t="shared" si="13"/>
        <v>0</v>
      </c>
      <c r="AG120" s="180">
        <f t="shared" si="14"/>
        <v>0</v>
      </c>
      <c r="AH120" s="180">
        <f t="shared" si="15"/>
        <v>0</v>
      </c>
      <c r="AI120" s="180">
        <f t="shared" si="16"/>
        <v>0</v>
      </c>
      <c r="AJ120" s="180">
        <f t="shared" si="17"/>
        <v>0</v>
      </c>
      <c r="AK120" s="193">
        <f t="shared" si="18"/>
        <v>0</v>
      </c>
      <c r="AL120" s="70"/>
      <c r="AN120" s="155"/>
      <c r="AO120" s="155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33"/>
      <c r="BB120" s="133"/>
      <c r="BC120" s="133"/>
      <c r="BD120" s="133"/>
      <c r="BE120" s="133"/>
    </row>
    <row r="121" spans="1:57" s="31" customFormat="1" ht="17.25" customHeight="1" x14ac:dyDescent="0.2">
      <c r="A121" s="72">
        <v>104</v>
      </c>
      <c r="B121" s="234"/>
      <c r="C121" s="234"/>
      <c r="D121" s="234"/>
      <c r="E121" s="234"/>
      <c r="F121" s="234"/>
      <c r="G121" s="234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1"/>
      <c r="T121" s="232"/>
      <c r="U121" s="233"/>
      <c r="V121" s="230"/>
      <c r="W121" s="230"/>
      <c r="X121" s="230"/>
      <c r="Y121" s="181"/>
      <c r="Z121" s="231"/>
      <c r="AA121" s="232"/>
      <c r="AB121" s="233"/>
      <c r="AC121" s="180">
        <f t="shared" si="10"/>
        <v>0</v>
      </c>
      <c r="AD121" s="180">
        <f t="shared" si="11"/>
        <v>0</v>
      </c>
      <c r="AE121" s="180">
        <f t="shared" si="12"/>
        <v>0</v>
      </c>
      <c r="AF121" s="180">
        <f t="shared" si="13"/>
        <v>0</v>
      </c>
      <c r="AG121" s="180">
        <f t="shared" si="14"/>
        <v>0</v>
      </c>
      <c r="AH121" s="180">
        <f t="shared" si="15"/>
        <v>0</v>
      </c>
      <c r="AI121" s="180">
        <f t="shared" si="16"/>
        <v>0</v>
      </c>
      <c r="AJ121" s="180">
        <f t="shared" si="17"/>
        <v>0</v>
      </c>
      <c r="AK121" s="193">
        <f t="shared" si="18"/>
        <v>0</v>
      </c>
      <c r="AL121" s="70"/>
      <c r="AN121" s="155"/>
      <c r="AO121" s="155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33"/>
      <c r="BB121" s="133"/>
      <c r="BC121" s="133"/>
      <c r="BD121" s="133"/>
      <c r="BE121" s="133"/>
    </row>
    <row r="122" spans="1:57" s="31" customFormat="1" ht="17.25" customHeight="1" x14ac:dyDescent="0.2">
      <c r="A122" s="72">
        <v>105</v>
      </c>
      <c r="B122" s="234"/>
      <c r="C122" s="234"/>
      <c r="D122" s="234"/>
      <c r="E122" s="234"/>
      <c r="F122" s="234"/>
      <c r="G122" s="234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1"/>
      <c r="T122" s="232"/>
      <c r="U122" s="233"/>
      <c r="V122" s="230"/>
      <c r="W122" s="230"/>
      <c r="X122" s="230"/>
      <c r="Y122" s="181"/>
      <c r="Z122" s="231"/>
      <c r="AA122" s="232"/>
      <c r="AB122" s="233"/>
      <c r="AC122" s="180">
        <f t="shared" si="10"/>
        <v>0</v>
      </c>
      <c r="AD122" s="180">
        <f t="shared" si="11"/>
        <v>0</v>
      </c>
      <c r="AE122" s="180">
        <f t="shared" si="12"/>
        <v>0</v>
      </c>
      <c r="AF122" s="180">
        <f t="shared" si="13"/>
        <v>0</v>
      </c>
      <c r="AG122" s="180">
        <f t="shared" si="14"/>
        <v>0</v>
      </c>
      <c r="AH122" s="180">
        <f t="shared" si="15"/>
        <v>0</v>
      </c>
      <c r="AI122" s="180">
        <f t="shared" si="16"/>
        <v>0</v>
      </c>
      <c r="AJ122" s="180">
        <f t="shared" si="17"/>
        <v>0</v>
      </c>
      <c r="AK122" s="193">
        <f t="shared" si="18"/>
        <v>0</v>
      </c>
      <c r="AL122" s="70"/>
      <c r="AN122" s="155"/>
      <c r="AO122" s="155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33"/>
      <c r="BB122" s="133"/>
      <c r="BC122" s="133"/>
      <c r="BD122" s="133"/>
      <c r="BE122" s="133"/>
    </row>
    <row r="123" spans="1:57" s="31" customFormat="1" ht="17.25" customHeight="1" x14ac:dyDescent="0.2">
      <c r="A123" s="72">
        <v>106</v>
      </c>
      <c r="B123" s="234"/>
      <c r="C123" s="234"/>
      <c r="D123" s="234"/>
      <c r="E123" s="234"/>
      <c r="F123" s="234"/>
      <c r="G123" s="234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1"/>
      <c r="T123" s="232"/>
      <c r="U123" s="233"/>
      <c r="V123" s="230"/>
      <c r="W123" s="230"/>
      <c r="X123" s="230"/>
      <c r="Y123" s="181"/>
      <c r="Z123" s="231"/>
      <c r="AA123" s="232"/>
      <c r="AB123" s="233"/>
      <c r="AC123" s="180">
        <f t="shared" si="10"/>
        <v>0</v>
      </c>
      <c r="AD123" s="180">
        <f t="shared" si="11"/>
        <v>0</v>
      </c>
      <c r="AE123" s="180">
        <f t="shared" si="12"/>
        <v>0</v>
      </c>
      <c r="AF123" s="180">
        <f t="shared" si="13"/>
        <v>0</v>
      </c>
      <c r="AG123" s="180">
        <f t="shared" si="14"/>
        <v>0</v>
      </c>
      <c r="AH123" s="180">
        <f t="shared" si="15"/>
        <v>0</v>
      </c>
      <c r="AI123" s="180">
        <f t="shared" si="16"/>
        <v>0</v>
      </c>
      <c r="AJ123" s="180">
        <f t="shared" si="17"/>
        <v>0</v>
      </c>
      <c r="AK123" s="193">
        <f t="shared" si="18"/>
        <v>0</v>
      </c>
      <c r="AL123" s="70"/>
      <c r="AN123" s="155"/>
      <c r="AO123" s="155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33"/>
      <c r="BB123" s="133"/>
      <c r="BC123" s="133"/>
      <c r="BD123" s="133"/>
      <c r="BE123" s="133"/>
    </row>
    <row r="124" spans="1:57" s="31" customFormat="1" ht="17.25" customHeight="1" x14ac:dyDescent="0.2">
      <c r="A124" s="72">
        <v>107</v>
      </c>
      <c r="B124" s="234"/>
      <c r="C124" s="234"/>
      <c r="D124" s="234"/>
      <c r="E124" s="234"/>
      <c r="F124" s="234"/>
      <c r="G124" s="234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1"/>
      <c r="T124" s="232"/>
      <c r="U124" s="233"/>
      <c r="V124" s="230"/>
      <c r="W124" s="230"/>
      <c r="X124" s="230"/>
      <c r="Y124" s="181"/>
      <c r="Z124" s="231"/>
      <c r="AA124" s="232"/>
      <c r="AB124" s="233"/>
      <c r="AC124" s="180">
        <f t="shared" si="10"/>
        <v>0</v>
      </c>
      <c r="AD124" s="180">
        <f t="shared" si="11"/>
        <v>0</v>
      </c>
      <c r="AE124" s="180">
        <f t="shared" si="12"/>
        <v>0</v>
      </c>
      <c r="AF124" s="180">
        <f t="shared" si="13"/>
        <v>0</v>
      </c>
      <c r="AG124" s="180">
        <f t="shared" si="14"/>
        <v>0</v>
      </c>
      <c r="AH124" s="180">
        <f t="shared" si="15"/>
        <v>0</v>
      </c>
      <c r="AI124" s="180">
        <f t="shared" si="16"/>
        <v>0</v>
      </c>
      <c r="AJ124" s="180">
        <f t="shared" si="17"/>
        <v>0</v>
      </c>
      <c r="AK124" s="193">
        <f t="shared" si="18"/>
        <v>0</v>
      </c>
      <c r="AL124" s="70"/>
      <c r="AN124" s="155"/>
      <c r="AO124" s="155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33"/>
      <c r="BB124" s="133"/>
      <c r="BC124" s="133"/>
      <c r="BD124" s="133"/>
      <c r="BE124" s="133"/>
    </row>
    <row r="125" spans="1:57" s="31" customFormat="1" ht="17.25" customHeight="1" x14ac:dyDescent="0.2">
      <c r="A125" s="72">
        <v>108</v>
      </c>
      <c r="B125" s="234"/>
      <c r="C125" s="234"/>
      <c r="D125" s="234"/>
      <c r="E125" s="234"/>
      <c r="F125" s="234"/>
      <c r="G125" s="234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1"/>
      <c r="T125" s="232"/>
      <c r="U125" s="233"/>
      <c r="V125" s="230"/>
      <c r="W125" s="230"/>
      <c r="X125" s="230"/>
      <c r="Y125" s="181"/>
      <c r="Z125" s="231"/>
      <c r="AA125" s="232"/>
      <c r="AB125" s="233"/>
      <c r="AC125" s="180">
        <f t="shared" si="10"/>
        <v>0</v>
      </c>
      <c r="AD125" s="180">
        <f t="shared" si="11"/>
        <v>0</v>
      </c>
      <c r="AE125" s="180">
        <f t="shared" si="12"/>
        <v>0</v>
      </c>
      <c r="AF125" s="180">
        <f t="shared" si="13"/>
        <v>0</v>
      </c>
      <c r="AG125" s="180">
        <f t="shared" si="14"/>
        <v>0</v>
      </c>
      <c r="AH125" s="180">
        <f t="shared" si="15"/>
        <v>0</v>
      </c>
      <c r="AI125" s="180">
        <f t="shared" si="16"/>
        <v>0</v>
      </c>
      <c r="AJ125" s="180">
        <f t="shared" si="17"/>
        <v>0</v>
      </c>
      <c r="AK125" s="193">
        <f t="shared" si="18"/>
        <v>0</v>
      </c>
      <c r="AL125" s="70"/>
      <c r="AN125" s="155"/>
      <c r="AO125" s="155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33"/>
      <c r="BB125" s="133"/>
      <c r="BC125" s="133"/>
      <c r="BD125" s="133"/>
      <c r="BE125" s="133"/>
    </row>
    <row r="126" spans="1:57" s="31" customFormat="1" ht="17.25" customHeight="1" x14ac:dyDescent="0.2">
      <c r="A126" s="72">
        <v>109</v>
      </c>
      <c r="B126" s="234"/>
      <c r="C126" s="234"/>
      <c r="D126" s="234"/>
      <c r="E126" s="234"/>
      <c r="F126" s="234"/>
      <c r="G126" s="234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1"/>
      <c r="T126" s="232"/>
      <c r="U126" s="233"/>
      <c r="V126" s="230"/>
      <c r="W126" s="230"/>
      <c r="X126" s="230"/>
      <c r="Y126" s="181"/>
      <c r="Z126" s="231"/>
      <c r="AA126" s="232"/>
      <c r="AB126" s="233"/>
      <c r="AC126" s="180">
        <f t="shared" si="10"/>
        <v>0</v>
      </c>
      <c r="AD126" s="180">
        <f t="shared" si="11"/>
        <v>0</v>
      </c>
      <c r="AE126" s="180">
        <f t="shared" si="12"/>
        <v>0</v>
      </c>
      <c r="AF126" s="180">
        <f t="shared" si="13"/>
        <v>0</v>
      </c>
      <c r="AG126" s="180">
        <f t="shared" si="14"/>
        <v>0</v>
      </c>
      <c r="AH126" s="180">
        <f t="shared" si="15"/>
        <v>0</v>
      </c>
      <c r="AI126" s="180">
        <f t="shared" si="16"/>
        <v>0</v>
      </c>
      <c r="AJ126" s="180">
        <f t="shared" si="17"/>
        <v>0</v>
      </c>
      <c r="AK126" s="193">
        <f t="shared" si="18"/>
        <v>0</v>
      </c>
      <c r="AL126" s="70"/>
      <c r="AN126" s="155"/>
      <c r="AO126" s="155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33"/>
      <c r="BB126" s="133"/>
      <c r="BC126" s="133"/>
      <c r="BD126" s="133"/>
      <c r="BE126" s="133"/>
    </row>
    <row r="127" spans="1:57" s="31" customFormat="1" ht="17.25" customHeight="1" x14ac:dyDescent="0.2">
      <c r="A127" s="72">
        <v>110</v>
      </c>
      <c r="B127" s="234"/>
      <c r="C127" s="234"/>
      <c r="D127" s="234"/>
      <c r="E127" s="234"/>
      <c r="F127" s="234"/>
      <c r="G127" s="234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1"/>
      <c r="T127" s="232"/>
      <c r="U127" s="233"/>
      <c r="V127" s="230"/>
      <c r="W127" s="230"/>
      <c r="X127" s="230"/>
      <c r="Y127" s="181"/>
      <c r="Z127" s="231"/>
      <c r="AA127" s="232"/>
      <c r="AB127" s="233"/>
      <c r="AC127" s="180">
        <f t="shared" si="10"/>
        <v>0</v>
      </c>
      <c r="AD127" s="180">
        <f t="shared" si="11"/>
        <v>0</v>
      </c>
      <c r="AE127" s="180">
        <f t="shared" si="12"/>
        <v>0</v>
      </c>
      <c r="AF127" s="180">
        <f t="shared" si="13"/>
        <v>0</v>
      </c>
      <c r="AG127" s="180">
        <f t="shared" si="14"/>
        <v>0</v>
      </c>
      <c r="AH127" s="180">
        <f t="shared" si="15"/>
        <v>0</v>
      </c>
      <c r="AI127" s="180">
        <f t="shared" si="16"/>
        <v>0</v>
      </c>
      <c r="AJ127" s="180">
        <f t="shared" si="17"/>
        <v>0</v>
      </c>
      <c r="AK127" s="193">
        <f t="shared" si="18"/>
        <v>0</v>
      </c>
      <c r="AL127" s="70"/>
      <c r="AN127" s="155"/>
      <c r="AO127" s="155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33"/>
      <c r="BB127" s="133"/>
      <c r="BC127" s="133"/>
      <c r="BD127" s="133"/>
      <c r="BE127" s="133"/>
    </row>
    <row r="128" spans="1:57" s="31" customFormat="1" ht="17.25" customHeight="1" x14ac:dyDescent="0.2">
      <c r="A128" s="72">
        <v>111</v>
      </c>
      <c r="B128" s="234"/>
      <c r="C128" s="234"/>
      <c r="D128" s="234"/>
      <c r="E128" s="234"/>
      <c r="F128" s="234"/>
      <c r="G128" s="234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1"/>
      <c r="T128" s="232"/>
      <c r="U128" s="233"/>
      <c r="V128" s="230"/>
      <c r="W128" s="230"/>
      <c r="X128" s="230"/>
      <c r="Y128" s="181"/>
      <c r="Z128" s="231"/>
      <c r="AA128" s="232"/>
      <c r="AB128" s="233"/>
      <c r="AC128" s="180">
        <f t="shared" si="10"/>
        <v>0</v>
      </c>
      <c r="AD128" s="180">
        <f t="shared" si="11"/>
        <v>0</v>
      </c>
      <c r="AE128" s="180">
        <f t="shared" si="12"/>
        <v>0</v>
      </c>
      <c r="AF128" s="180">
        <f t="shared" si="13"/>
        <v>0</v>
      </c>
      <c r="AG128" s="180">
        <f t="shared" si="14"/>
        <v>0</v>
      </c>
      <c r="AH128" s="180">
        <f t="shared" si="15"/>
        <v>0</v>
      </c>
      <c r="AI128" s="180">
        <f t="shared" si="16"/>
        <v>0</v>
      </c>
      <c r="AJ128" s="180">
        <f t="shared" si="17"/>
        <v>0</v>
      </c>
      <c r="AK128" s="193">
        <f t="shared" si="18"/>
        <v>0</v>
      </c>
      <c r="AL128" s="70"/>
      <c r="AN128" s="155"/>
      <c r="AO128" s="155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33"/>
      <c r="BB128" s="133"/>
      <c r="BC128" s="133"/>
      <c r="BD128" s="133"/>
      <c r="BE128" s="133"/>
    </row>
    <row r="129" spans="1:57" s="31" customFormat="1" ht="17.25" customHeight="1" x14ac:dyDescent="0.2">
      <c r="A129" s="72">
        <v>112</v>
      </c>
      <c r="B129" s="234"/>
      <c r="C129" s="234"/>
      <c r="D129" s="234"/>
      <c r="E129" s="234"/>
      <c r="F129" s="234"/>
      <c r="G129" s="234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1"/>
      <c r="T129" s="232"/>
      <c r="U129" s="233"/>
      <c r="V129" s="230"/>
      <c r="W129" s="230"/>
      <c r="X129" s="230"/>
      <c r="Y129" s="181"/>
      <c r="Z129" s="231"/>
      <c r="AA129" s="232"/>
      <c r="AB129" s="233"/>
      <c r="AC129" s="180">
        <f t="shared" si="10"/>
        <v>0</v>
      </c>
      <c r="AD129" s="180">
        <f t="shared" si="11"/>
        <v>0</v>
      </c>
      <c r="AE129" s="180">
        <f t="shared" si="12"/>
        <v>0</v>
      </c>
      <c r="AF129" s="180">
        <f t="shared" si="13"/>
        <v>0</v>
      </c>
      <c r="AG129" s="180">
        <f t="shared" si="14"/>
        <v>0</v>
      </c>
      <c r="AH129" s="180">
        <f t="shared" si="15"/>
        <v>0</v>
      </c>
      <c r="AI129" s="180">
        <f t="shared" si="16"/>
        <v>0</v>
      </c>
      <c r="AJ129" s="180">
        <f t="shared" si="17"/>
        <v>0</v>
      </c>
      <c r="AK129" s="193">
        <f t="shared" si="18"/>
        <v>0</v>
      </c>
      <c r="AL129" s="70"/>
      <c r="AN129" s="155"/>
      <c r="AO129" s="155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33"/>
      <c r="BB129" s="133"/>
      <c r="BC129" s="133"/>
      <c r="BD129" s="133"/>
      <c r="BE129" s="133"/>
    </row>
    <row r="130" spans="1:57" s="31" customFormat="1" ht="17.25" customHeight="1" x14ac:dyDescent="0.2">
      <c r="A130" s="72">
        <v>113</v>
      </c>
      <c r="B130" s="234"/>
      <c r="C130" s="234"/>
      <c r="D130" s="234"/>
      <c r="E130" s="234"/>
      <c r="F130" s="234"/>
      <c r="G130" s="234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1"/>
      <c r="T130" s="232"/>
      <c r="U130" s="233"/>
      <c r="V130" s="230"/>
      <c r="W130" s="230"/>
      <c r="X130" s="230"/>
      <c r="Y130" s="181"/>
      <c r="Z130" s="231"/>
      <c r="AA130" s="232"/>
      <c r="AB130" s="233"/>
      <c r="AC130" s="180">
        <f t="shared" si="10"/>
        <v>0</v>
      </c>
      <c r="AD130" s="180">
        <f t="shared" si="11"/>
        <v>0</v>
      </c>
      <c r="AE130" s="180">
        <f t="shared" si="12"/>
        <v>0</v>
      </c>
      <c r="AF130" s="180">
        <f t="shared" si="13"/>
        <v>0</v>
      </c>
      <c r="AG130" s="180">
        <f t="shared" si="14"/>
        <v>0</v>
      </c>
      <c r="AH130" s="180">
        <f t="shared" si="15"/>
        <v>0</v>
      </c>
      <c r="AI130" s="180">
        <f t="shared" si="16"/>
        <v>0</v>
      </c>
      <c r="AJ130" s="180">
        <f t="shared" si="17"/>
        <v>0</v>
      </c>
      <c r="AK130" s="193">
        <f t="shared" si="18"/>
        <v>0</v>
      </c>
      <c r="AL130" s="70"/>
      <c r="AN130" s="155"/>
      <c r="AO130" s="155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33"/>
      <c r="BB130" s="133"/>
      <c r="BC130" s="133"/>
      <c r="BD130" s="133"/>
      <c r="BE130" s="133"/>
    </row>
    <row r="131" spans="1:57" s="31" customFormat="1" ht="17.25" customHeight="1" x14ac:dyDescent="0.2">
      <c r="A131" s="72">
        <v>114</v>
      </c>
      <c r="B131" s="234"/>
      <c r="C131" s="234"/>
      <c r="D131" s="234"/>
      <c r="E131" s="234"/>
      <c r="F131" s="234"/>
      <c r="G131" s="234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1"/>
      <c r="T131" s="232"/>
      <c r="U131" s="233"/>
      <c r="V131" s="230"/>
      <c r="W131" s="230"/>
      <c r="X131" s="230"/>
      <c r="Y131" s="181"/>
      <c r="Z131" s="231"/>
      <c r="AA131" s="232"/>
      <c r="AB131" s="233"/>
      <c r="AC131" s="180">
        <f t="shared" si="10"/>
        <v>0</v>
      </c>
      <c r="AD131" s="180">
        <f t="shared" si="11"/>
        <v>0</v>
      </c>
      <c r="AE131" s="180">
        <f t="shared" si="12"/>
        <v>0</v>
      </c>
      <c r="AF131" s="180">
        <f t="shared" si="13"/>
        <v>0</v>
      </c>
      <c r="AG131" s="180">
        <f t="shared" si="14"/>
        <v>0</v>
      </c>
      <c r="AH131" s="180">
        <f t="shared" si="15"/>
        <v>0</v>
      </c>
      <c r="AI131" s="180">
        <f t="shared" si="16"/>
        <v>0</v>
      </c>
      <c r="AJ131" s="180">
        <f t="shared" si="17"/>
        <v>0</v>
      </c>
      <c r="AK131" s="193">
        <f t="shared" si="18"/>
        <v>0</v>
      </c>
      <c r="AL131" s="70"/>
      <c r="AN131" s="155"/>
      <c r="AO131" s="155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33"/>
      <c r="BB131" s="133"/>
      <c r="BC131" s="133"/>
      <c r="BD131" s="133"/>
      <c r="BE131" s="133"/>
    </row>
    <row r="132" spans="1:57" s="31" customFormat="1" ht="17.25" customHeight="1" x14ac:dyDescent="0.2">
      <c r="A132" s="72">
        <v>115</v>
      </c>
      <c r="B132" s="234"/>
      <c r="C132" s="234"/>
      <c r="D132" s="234"/>
      <c r="E132" s="234"/>
      <c r="F132" s="234"/>
      <c r="G132" s="234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1"/>
      <c r="T132" s="232"/>
      <c r="U132" s="233"/>
      <c r="V132" s="230"/>
      <c r="W132" s="230"/>
      <c r="X132" s="230"/>
      <c r="Y132" s="181"/>
      <c r="Z132" s="231"/>
      <c r="AA132" s="232"/>
      <c r="AB132" s="233"/>
      <c r="AC132" s="180">
        <f t="shared" si="10"/>
        <v>0</v>
      </c>
      <c r="AD132" s="180">
        <f t="shared" si="11"/>
        <v>0</v>
      </c>
      <c r="AE132" s="180">
        <f t="shared" si="12"/>
        <v>0</v>
      </c>
      <c r="AF132" s="180">
        <f t="shared" si="13"/>
        <v>0</v>
      </c>
      <c r="AG132" s="180">
        <f t="shared" si="14"/>
        <v>0</v>
      </c>
      <c r="AH132" s="180">
        <f t="shared" si="15"/>
        <v>0</v>
      </c>
      <c r="AI132" s="180">
        <f t="shared" si="16"/>
        <v>0</v>
      </c>
      <c r="AJ132" s="180">
        <f t="shared" si="17"/>
        <v>0</v>
      </c>
      <c r="AK132" s="193">
        <f t="shared" si="18"/>
        <v>0</v>
      </c>
      <c r="AL132" s="70"/>
      <c r="AN132" s="155"/>
      <c r="AO132" s="155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33"/>
      <c r="BB132" s="133"/>
      <c r="BC132" s="133"/>
      <c r="BD132" s="133"/>
      <c r="BE132" s="133"/>
    </row>
    <row r="133" spans="1:57" s="31" customFormat="1" ht="17.25" customHeight="1" x14ac:dyDescent="0.2">
      <c r="A133" s="72">
        <v>116</v>
      </c>
      <c r="B133" s="234"/>
      <c r="C133" s="234"/>
      <c r="D133" s="234"/>
      <c r="E133" s="234"/>
      <c r="F133" s="234"/>
      <c r="G133" s="234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1"/>
      <c r="T133" s="232"/>
      <c r="U133" s="233"/>
      <c r="V133" s="230"/>
      <c r="W133" s="230"/>
      <c r="X133" s="230"/>
      <c r="Y133" s="181"/>
      <c r="Z133" s="231"/>
      <c r="AA133" s="232"/>
      <c r="AB133" s="233"/>
      <c r="AC133" s="180">
        <f t="shared" si="10"/>
        <v>0</v>
      </c>
      <c r="AD133" s="180">
        <f t="shared" si="11"/>
        <v>0</v>
      </c>
      <c r="AE133" s="180">
        <f t="shared" si="12"/>
        <v>0</v>
      </c>
      <c r="AF133" s="180">
        <f t="shared" si="13"/>
        <v>0</v>
      </c>
      <c r="AG133" s="180">
        <f t="shared" si="14"/>
        <v>0</v>
      </c>
      <c r="AH133" s="180">
        <f t="shared" si="15"/>
        <v>0</v>
      </c>
      <c r="AI133" s="180">
        <f t="shared" si="16"/>
        <v>0</v>
      </c>
      <c r="AJ133" s="180">
        <f t="shared" si="17"/>
        <v>0</v>
      </c>
      <c r="AK133" s="193">
        <f t="shared" si="18"/>
        <v>0</v>
      </c>
      <c r="AL133" s="70"/>
      <c r="AN133" s="155"/>
      <c r="AO133" s="155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33"/>
      <c r="BB133" s="133"/>
      <c r="BC133" s="133"/>
      <c r="BD133" s="133"/>
      <c r="BE133" s="133"/>
    </row>
    <row r="134" spans="1:57" s="31" customFormat="1" ht="17.25" customHeight="1" x14ac:dyDescent="0.2">
      <c r="A134" s="72">
        <v>117</v>
      </c>
      <c r="B134" s="234"/>
      <c r="C134" s="234"/>
      <c r="D134" s="234"/>
      <c r="E134" s="234"/>
      <c r="F134" s="234"/>
      <c r="G134" s="234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1"/>
      <c r="T134" s="232"/>
      <c r="U134" s="233"/>
      <c r="V134" s="230"/>
      <c r="W134" s="230"/>
      <c r="X134" s="230"/>
      <c r="Y134" s="181"/>
      <c r="Z134" s="231"/>
      <c r="AA134" s="232"/>
      <c r="AB134" s="233"/>
      <c r="AC134" s="180">
        <f t="shared" si="10"/>
        <v>0</v>
      </c>
      <c r="AD134" s="180">
        <f t="shared" si="11"/>
        <v>0</v>
      </c>
      <c r="AE134" s="180">
        <f t="shared" si="12"/>
        <v>0</v>
      </c>
      <c r="AF134" s="180">
        <f t="shared" si="13"/>
        <v>0</v>
      </c>
      <c r="AG134" s="180">
        <f t="shared" si="14"/>
        <v>0</v>
      </c>
      <c r="AH134" s="180">
        <f t="shared" si="15"/>
        <v>0</v>
      </c>
      <c r="AI134" s="180">
        <f t="shared" si="16"/>
        <v>0</v>
      </c>
      <c r="AJ134" s="180">
        <f t="shared" si="17"/>
        <v>0</v>
      </c>
      <c r="AK134" s="193">
        <f t="shared" si="18"/>
        <v>0</v>
      </c>
      <c r="AL134" s="70"/>
      <c r="AN134" s="155"/>
      <c r="AO134" s="155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33"/>
      <c r="BB134" s="133"/>
      <c r="BC134" s="133"/>
      <c r="BD134" s="133"/>
      <c r="BE134" s="133"/>
    </row>
    <row r="135" spans="1:57" s="31" customFormat="1" ht="17.25" customHeight="1" x14ac:dyDescent="0.2">
      <c r="A135" s="72">
        <v>118</v>
      </c>
      <c r="B135" s="234"/>
      <c r="C135" s="234"/>
      <c r="D135" s="234"/>
      <c r="E135" s="234"/>
      <c r="F135" s="234"/>
      <c r="G135" s="234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1"/>
      <c r="T135" s="232"/>
      <c r="U135" s="233"/>
      <c r="V135" s="230"/>
      <c r="W135" s="230"/>
      <c r="X135" s="230"/>
      <c r="Y135" s="181"/>
      <c r="Z135" s="231"/>
      <c r="AA135" s="232"/>
      <c r="AB135" s="233"/>
      <c r="AC135" s="180">
        <f t="shared" si="10"/>
        <v>0</v>
      </c>
      <c r="AD135" s="180">
        <f t="shared" si="11"/>
        <v>0</v>
      </c>
      <c r="AE135" s="180">
        <f t="shared" si="12"/>
        <v>0</v>
      </c>
      <c r="AF135" s="180">
        <f t="shared" si="13"/>
        <v>0</v>
      </c>
      <c r="AG135" s="180">
        <f t="shared" si="14"/>
        <v>0</v>
      </c>
      <c r="AH135" s="180">
        <f t="shared" si="15"/>
        <v>0</v>
      </c>
      <c r="AI135" s="180">
        <f t="shared" si="16"/>
        <v>0</v>
      </c>
      <c r="AJ135" s="180">
        <f t="shared" si="17"/>
        <v>0</v>
      </c>
      <c r="AK135" s="193">
        <f t="shared" si="18"/>
        <v>0</v>
      </c>
      <c r="AL135" s="70"/>
      <c r="AN135" s="155"/>
      <c r="AO135" s="155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33"/>
      <c r="BB135" s="133"/>
      <c r="BC135" s="133"/>
      <c r="BD135" s="133"/>
      <c r="BE135" s="133"/>
    </row>
    <row r="136" spans="1:57" s="31" customFormat="1" ht="17.25" customHeight="1" x14ac:dyDescent="0.2">
      <c r="A136" s="72">
        <v>119</v>
      </c>
      <c r="B136" s="234"/>
      <c r="C136" s="234"/>
      <c r="D136" s="234"/>
      <c r="E136" s="234"/>
      <c r="F136" s="234"/>
      <c r="G136" s="234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1"/>
      <c r="T136" s="232"/>
      <c r="U136" s="233"/>
      <c r="V136" s="230"/>
      <c r="W136" s="230"/>
      <c r="X136" s="230"/>
      <c r="Y136" s="181"/>
      <c r="Z136" s="231"/>
      <c r="AA136" s="232"/>
      <c r="AB136" s="233"/>
      <c r="AC136" s="180">
        <f t="shared" si="10"/>
        <v>0</v>
      </c>
      <c r="AD136" s="180">
        <f t="shared" si="11"/>
        <v>0</v>
      </c>
      <c r="AE136" s="180">
        <f t="shared" si="12"/>
        <v>0</v>
      </c>
      <c r="AF136" s="180">
        <f t="shared" si="13"/>
        <v>0</v>
      </c>
      <c r="AG136" s="180">
        <f t="shared" si="14"/>
        <v>0</v>
      </c>
      <c r="AH136" s="180">
        <f t="shared" si="15"/>
        <v>0</v>
      </c>
      <c r="AI136" s="180">
        <f t="shared" si="16"/>
        <v>0</v>
      </c>
      <c r="AJ136" s="180">
        <f t="shared" si="17"/>
        <v>0</v>
      </c>
      <c r="AK136" s="193">
        <f t="shared" si="18"/>
        <v>0</v>
      </c>
      <c r="AL136" s="70"/>
      <c r="AN136" s="155"/>
      <c r="AO136" s="155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33"/>
      <c r="BB136" s="133"/>
      <c r="BC136" s="133"/>
      <c r="BD136" s="133"/>
      <c r="BE136" s="133"/>
    </row>
    <row r="137" spans="1:57" s="31" customFormat="1" ht="17.25" customHeight="1" x14ac:dyDescent="0.2">
      <c r="A137" s="72">
        <v>120</v>
      </c>
      <c r="B137" s="234"/>
      <c r="C137" s="234"/>
      <c r="D137" s="234"/>
      <c r="E137" s="234"/>
      <c r="F137" s="234"/>
      <c r="G137" s="234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1"/>
      <c r="T137" s="232"/>
      <c r="U137" s="233"/>
      <c r="V137" s="230"/>
      <c r="W137" s="230"/>
      <c r="X137" s="230"/>
      <c r="Y137" s="181"/>
      <c r="Z137" s="231"/>
      <c r="AA137" s="232"/>
      <c r="AB137" s="233"/>
      <c r="AC137" s="180">
        <f t="shared" si="10"/>
        <v>0</v>
      </c>
      <c r="AD137" s="180">
        <f t="shared" si="11"/>
        <v>0</v>
      </c>
      <c r="AE137" s="180">
        <f t="shared" si="12"/>
        <v>0</v>
      </c>
      <c r="AF137" s="180">
        <f t="shared" si="13"/>
        <v>0</v>
      </c>
      <c r="AG137" s="180">
        <f t="shared" si="14"/>
        <v>0</v>
      </c>
      <c r="AH137" s="180">
        <f t="shared" si="15"/>
        <v>0</v>
      </c>
      <c r="AI137" s="180">
        <f t="shared" si="16"/>
        <v>0</v>
      </c>
      <c r="AJ137" s="180">
        <f t="shared" si="17"/>
        <v>0</v>
      </c>
      <c r="AK137" s="193">
        <f t="shared" si="18"/>
        <v>0</v>
      </c>
      <c r="AL137" s="70"/>
      <c r="AN137" s="155"/>
      <c r="AO137" s="155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33"/>
      <c r="BB137" s="133"/>
      <c r="BC137" s="133"/>
      <c r="BD137" s="133"/>
      <c r="BE137" s="133"/>
    </row>
    <row r="138" spans="1:57" s="31" customFormat="1" ht="17.25" customHeight="1" x14ac:dyDescent="0.2">
      <c r="A138" s="72">
        <v>121</v>
      </c>
      <c r="B138" s="234"/>
      <c r="C138" s="234"/>
      <c r="D138" s="234"/>
      <c r="E138" s="234"/>
      <c r="F138" s="234"/>
      <c r="G138" s="234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1"/>
      <c r="T138" s="232"/>
      <c r="U138" s="233"/>
      <c r="V138" s="230"/>
      <c r="W138" s="230"/>
      <c r="X138" s="230"/>
      <c r="Y138" s="181"/>
      <c r="Z138" s="231"/>
      <c r="AA138" s="232"/>
      <c r="AB138" s="233"/>
      <c r="AC138" s="180">
        <f t="shared" si="10"/>
        <v>0</v>
      </c>
      <c r="AD138" s="180">
        <f t="shared" si="11"/>
        <v>0</v>
      </c>
      <c r="AE138" s="180">
        <f t="shared" si="12"/>
        <v>0</v>
      </c>
      <c r="AF138" s="180">
        <f t="shared" si="13"/>
        <v>0</v>
      </c>
      <c r="AG138" s="180">
        <f t="shared" si="14"/>
        <v>0</v>
      </c>
      <c r="AH138" s="180">
        <f t="shared" si="15"/>
        <v>0</v>
      </c>
      <c r="AI138" s="180">
        <f t="shared" si="16"/>
        <v>0</v>
      </c>
      <c r="AJ138" s="180">
        <f t="shared" si="17"/>
        <v>0</v>
      </c>
      <c r="AK138" s="193">
        <f t="shared" si="18"/>
        <v>0</v>
      </c>
      <c r="AL138" s="70"/>
      <c r="AN138" s="155"/>
      <c r="AO138" s="155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33"/>
      <c r="BB138" s="133"/>
      <c r="BC138" s="133"/>
      <c r="BD138" s="133"/>
      <c r="BE138" s="133"/>
    </row>
    <row r="139" spans="1:57" s="31" customFormat="1" ht="17.25" customHeight="1" x14ac:dyDescent="0.2">
      <c r="A139" s="72">
        <v>122</v>
      </c>
      <c r="B139" s="234"/>
      <c r="C139" s="234"/>
      <c r="D139" s="234"/>
      <c r="E139" s="234"/>
      <c r="F139" s="234"/>
      <c r="G139" s="234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1"/>
      <c r="T139" s="232"/>
      <c r="U139" s="233"/>
      <c r="V139" s="230"/>
      <c r="W139" s="230"/>
      <c r="X139" s="230"/>
      <c r="Y139" s="181"/>
      <c r="Z139" s="231"/>
      <c r="AA139" s="232"/>
      <c r="AB139" s="233"/>
      <c r="AC139" s="180">
        <f t="shared" si="10"/>
        <v>0</v>
      </c>
      <c r="AD139" s="180">
        <f t="shared" si="11"/>
        <v>0</v>
      </c>
      <c r="AE139" s="180">
        <f t="shared" si="12"/>
        <v>0</v>
      </c>
      <c r="AF139" s="180">
        <f t="shared" si="13"/>
        <v>0</v>
      </c>
      <c r="AG139" s="180">
        <f t="shared" si="14"/>
        <v>0</v>
      </c>
      <c r="AH139" s="180">
        <f t="shared" si="15"/>
        <v>0</v>
      </c>
      <c r="AI139" s="180">
        <f t="shared" si="16"/>
        <v>0</v>
      </c>
      <c r="AJ139" s="180">
        <f t="shared" si="17"/>
        <v>0</v>
      </c>
      <c r="AK139" s="193">
        <f t="shared" si="18"/>
        <v>0</v>
      </c>
      <c r="AL139" s="70"/>
      <c r="AN139" s="155"/>
      <c r="AO139" s="155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33"/>
      <c r="BB139" s="133"/>
      <c r="BC139" s="133"/>
      <c r="BD139" s="133"/>
      <c r="BE139" s="133"/>
    </row>
    <row r="140" spans="1:57" s="31" customFormat="1" ht="17.25" customHeight="1" x14ac:dyDescent="0.2">
      <c r="A140" s="72">
        <v>123</v>
      </c>
      <c r="B140" s="234"/>
      <c r="C140" s="234"/>
      <c r="D140" s="234"/>
      <c r="E140" s="234"/>
      <c r="F140" s="234"/>
      <c r="G140" s="234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1"/>
      <c r="T140" s="232"/>
      <c r="U140" s="233"/>
      <c r="V140" s="230"/>
      <c r="W140" s="230"/>
      <c r="X140" s="230"/>
      <c r="Y140" s="181"/>
      <c r="Z140" s="231"/>
      <c r="AA140" s="232"/>
      <c r="AB140" s="233"/>
      <c r="AC140" s="180">
        <f t="shared" si="10"/>
        <v>0</v>
      </c>
      <c r="AD140" s="180">
        <f t="shared" si="11"/>
        <v>0</v>
      </c>
      <c r="AE140" s="180">
        <f t="shared" si="12"/>
        <v>0</v>
      </c>
      <c r="AF140" s="180">
        <f t="shared" si="13"/>
        <v>0</v>
      </c>
      <c r="AG140" s="180">
        <f t="shared" si="14"/>
        <v>0</v>
      </c>
      <c r="AH140" s="180">
        <f t="shared" si="15"/>
        <v>0</v>
      </c>
      <c r="AI140" s="180">
        <f t="shared" si="16"/>
        <v>0</v>
      </c>
      <c r="AJ140" s="180">
        <f t="shared" si="17"/>
        <v>0</v>
      </c>
      <c r="AK140" s="193">
        <f t="shared" si="18"/>
        <v>0</v>
      </c>
      <c r="AL140" s="70"/>
      <c r="AN140" s="155"/>
      <c r="AO140" s="155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33"/>
      <c r="BB140" s="133"/>
      <c r="BC140" s="133"/>
      <c r="BD140" s="133"/>
      <c r="BE140" s="133"/>
    </row>
    <row r="141" spans="1:57" s="31" customFormat="1" ht="17.25" customHeight="1" x14ac:dyDescent="0.2">
      <c r="A141" s="72">
        <v>124</v>
      </c>
      <c r="B141" s="234"/>
      <c r="C141" s="234"/>
      <c r="D141" s="234"/>
      <c r="E141" s="234"/>
      <c r="F141" s="234"/>
      <c r="G141" s="234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1"/>
      <c r="T141" s="232"/>
      <c r="U141" s="233"/>
      <c r="V141" s="230"/>
      <c r="W141" s="230"/>
      <c r="X141" s="230"/>
      <c r="Y141" s="181"/>
      <c r="Z141" s="231"/>
      <c r="AA141" s="232"/>
      <c r="AB141" s="233"/>
      <c r="AC141" s="180">
        <f t="shared" si="10"/>
        <v>0</v>
      </c>
      <c r="AD141" s="180">
        <f t="shared" si="11"/>
        <v>0</v>
      </c>
      <c r="AE141" s="180">
        <f t="shared" si="12"/>
        <v>0</v>
      </c>
      <c r="AF141" s="180">
        <f t="shared" si="13"/>
        <v>0</v>
      </c>
      <c r="AG141" s="180">
        <f t="shared" si="14"/>
        <v>0</v>
      </c>
      <c r="AH141" s="180">
        <f t="shared" si="15"/>
        <v>0</v>
      </c>
      <c r="AI141" s="180">
        <f t="shared" si="16"/>
        <v>0</v>
      </c>
      <c r="AJ141" s="180">
        <f t="shared" si="17"/>
        <v>0</v>
      </c>
      <c r="AK141" s="193">
        <f t="shared" si="18"/>
        <v>0</v>
      </c>
      <c r="AL141" s="70"/>
      <c r="AN141" s="155"/>
      <c r="AO141" s="155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33"/>
      <c r="BB141" s="133"/>
      <c r="BC141" s="133"/>
      <c r="BD141" s="133"/>
      <c r="BE141" s="133"/>
    </row>
    <row r="142" spans="1:57" s="31" customFormat="1" ht="17.25" customHeight="1" x14ac:dyDescent="0.2">
      <c r="A142" s="72">
        <v>125</v>
      </c>
      <c r="B142" s="234"/>
      <c r="C142" s="234"/>
      <c r="D142" s="234"/>
      <c r="E142" s="234"/>
      <c r="F142" s="234"/>
      <c r="G142" s="234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1"/>
      <c r="T142" s="232"/>
      <c r="U142" s="233"/>
      <c r="V142" s="230"/>
      <c r="W142" s="230"/>
      <c r="X142" s="230"/>
      <c r="Y142" s="181"/>
      <c r="Z142" s="231"/>
      <c r="AA142" s="232"/>
      <c r="AB142" s="233"/>
      <c r="AC142" s="180">
        <f t="shared" si="10"/>
        <v>0</v>
      </c>
      <c r="AD142" s="180">
        <f t="shared" si="11"/>
        <v>0</v>
      </c>
      <c r="AE142" s="180">
        <f t="shared" si="12"/>
        <v>0</v>
      </c>
      <c r="AF142" s="180">
        <f t="shared" si="13"/>
        <v>0</v>
      </c>
      <c r="AG142" s="180">
        <f t="shared" si="14"/>
        <v>0</v>
      </c>
      <c r="AH142" s="180">
        <f t="shared" si="15"/>
        <v>0</v>
      </c>
      <c r="AI142" s="180">
        <f t="shared" si="16"/>
        <v>0</v>
      </c>
      <c r="AJ142" s="180">
        <f t="shared" si="17"/>
        <v>0</v>
      </c>
      <c r="AK142" s="193">
        <f t="shared" si="18"/>
        <v>0</v>
      </c>
      <c r="AL142" s="70"/>
      <c r="AN142" s="155"/>
      <c r="AO142" s="155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33"/>
      <c r="BB142" s="133"/>
      <c r="BC142" s="133"/>
      <c r="BD142" s="133"/>
      <c r="BE142" s="133"/>
    </row>
    <row r="143" spans="1:57" s="31" customFormat="1" ht="17.25" customHeight="1" x14ac:dyDescent="0.2">
      <c r="A143" s="72">
        <v>126</v>
      </c>
      <c r="B143" s="234"/>
      <c r="C143" s="234"/>
      <c r="D143" s="234"/>
      <c r="E143" s="234"/>
      <c r="F143" s="234"/>
      <c r="G143" s="234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1"/>
      <c r="T143" s="232"/>
      <c r="U143" s="233"/>
      <c r="V143" s="230"/>
      <c r="W143" s="230"/>
      <c r="X143" s="230"/>
      <c r="Y143" s="181"/>
      <c r="Z143" s="231"/>
      <c r="AA143" s="232"/>
      <c r="AB143" s="233"/>
      <c r="AC143" s="180">
        <f t="shared" si="10"/>
        <v>0</v>
      </c>
      <c r="AD143" s="180">
        <f t="shared" si="11"/>
        <v>0</v>
      </c>
      <c r="AE143" s="180">
        <f t="shared" si="12"/>
        <v>0</v>
      </c>
      <c r="AF143" s="180">
        <f t="shared" si="13"/>
        <v>0</v>
      </c>
      <c r="AG143" s="180">
        <f t="shared" si="14"/>
        <v>0</v>
      </c>
      <c r="AH143" s="180">
        <f t="shared" si="15"/>
        <v>0</v>
      </c>
      <c r="AI143" s="180">
        <f t="shared" si="16"/>
        <v>0</v>
      </c>
      <c r="AJ143" s="180">
        <f t="shared" si="17"/>
        <v>0</v>
      </c>
      <c r="AK143" s="193">
        <f t="shared" si="18"/>
        <v>0</v>
      </c>
      <c r="AL143" s="70"/>
      <c r="AN143" s="155"/>
      <c r="AO143" s="155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33"/>
      <c r="BB143" s="133"/>
      <c r="BC143" s="133"/>
      <c r="BD143" s="133"/>
      <c r="BE143" s="133"/>
    </row>
    <row r="144" spans="1:57" s="31" customFormat="1" ht="17.25" customHeight="1" x14ac:dyDescent="0.2">
      <c r="A144" s="72">
        <v>127</v>
      </c>
      <c r="B144" s="234"/>
      <c r="C144" s="234"/>
      <c r="D144" s="234"/>
      <c r="E144" s="234"/>
      <c r="F144" s="234"/>
      <c r="G144" s="234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1"/>
      <c r="T144" s="232"/>
      <c r="U144" s="233"/>
      <c r="V144" s="230"/>
      <c r="W144" s="230"/>
      <c r="X144" s="230"/>
      <c r="Y144" s="181"/>
      <c r="Z144" s="231"/>
      <c r="AA144" s="232"/>
      <c r="AB144" s="233"/>
      <c r="AC144" s="180">
        <f t="shared" si="10"/>
        <v>0</v>
      </c>
      <c r="AD144" s="180">
        <f t="shared" si="11"/>
        <v>0</v>
      </c>
      <c r="AE144" s="180">
        <f t="shared" si="12"/>
        <v>0</v>
      </c>
      <c r="AF144" s="180">
        <f t="shared" si="13"/>
        <v>0</v>
      </c>
      <c r="AG144" s="180">
        <f t="shared" si="14"/>
        <v>0</v>
      </c>
      <c r="AH144" s="180">
        <f t="shared" si="15"/>
        <v>0</v>
      </c>
      <c r="AI144" s="180">
        <f t="shared" si="16"/>
        <v>0</v>
      </c>
      <c r="AJ144" s="180">
        <f t="shared" si="17"/>
        <v>0</v>
      </c>
      <c r="AK144" s="193">
        <f t="shared" si="18"/>
        <v>0</v>
      </c>
      <c r="AL144" s="70"/>
      <c r="AN144" s="155"/>
      <c r="AO144" s="155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33"/>
      <c r="BB144" s="133"/>
      <c r="BC144" s="133"/>
      <c r="BD144" s="133"/>
      <c r="BE144" s="133"/>
    </row>
    <row r="145" spans="1:57" s="31" customFormat="1" ht="17.25" customHeight="1" x14ac:dyDescent="0.2">
      <c r="A145" s="72">
        <v>128</v>
      </c>
      <c r="B145" s="234"/>
      <c r="C145" s="234"/>
      <c r="D145" s="234"/>
      <c r="E145" s="234"/>
      <c r="F145" s="234"/>
      <c r="G145" s="234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1"/>
      <c r="T145" s="232"/>
      <c r="U145" s="233"/>
      <c r="V145" s="230"/>
      <c r="W145" s="230"/>
      <c r="X145" s="230"/>
      <c r="Y145" s="181"/>
      <c r="Z145" s="231"/>
      <c r="AA145" s="232"/>
      <c r="AB145" s="233"/>
      <c r="AC145" s="180">
        <f t="shared" si="10"/>
        <v>0</v>
      </c>
      <c r="AD145" s="180">
        <f t="shared" si="11"/>
        <v>0</v>
      </c>
      <c r="AE145" s="180">
        <f t="shared" si="12"/>
        <v>0</v>
      </c>
      <c r="AF145" s="180">
        <f t="shared" si="13"/>
        <v>0</v>
      </c>
      <c r="AG145" s="180">
        <f t="shared" si="14"/>
        <v>0</v>
      </c>
      <c r="AH145" s="180">
        <f t="shared" si="15"/>
        <v>0</v>
      </c>
      <c r="AI145" s="180">
        <f t="shared" si="16"/>
        <v>0</v>
      </c>
      <c r="AJ145" s="180">
        <f t="shared" si="17"/>
        <v>0</v>
      </c>
      <c r="AK145" s="193">
        <f t="shared" si="18"/>
        <v>0</v>
      </c>
      <c r="AL145" s="70"/>
      <c r="AN145" s="155"/>
      <c r="AO145" s="155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33"/>
      <c r="BB145" s="133"/>
      <c r="BC145" s="133"/>
      <c r="BD145" s="133"/>
      <c r="BE145" s="133"/>
    </row>
    <row r="146" spans="1:57" s="31" customFormat="1" ht="17.25" customHeight="1" x14ac:dyDescent="0.2">
      <c r="A146" s="72">
        <v>129</v>
      </c>
      <c r="B146" s="234"/>
      <c r="C146" s="234"/>
      <c r="D146" s="234"/>
      <c r="E146" s="234"/>
      <c r="F146" s="234"/>
      <c r="G146" s="234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1"/>
      <c r="T146" s="232"/>
      <c r="U146" s="233"/>
      <c r="V146" s="230"/>
      <c r="W146" s="230"/>
      <c r="X146" s="230"/>
      <c r="Y146" s="181"/>
      <c r="Z146" s="231"/>
      <c r="AA146" s="232"/>
      <c r="AB146" s="233"/>
      <c r="AC146" s="180">
        <f t="shared" ref="AC146:AC209" si="19">IF((MID($Y146,1,1)="2"),($V146-$Z146),0)</f>
        <v>0</v>
      </c>
      <c r="AD146" s="180">
        <f t="shared" ref="AD146:AD209" si="20">IF(OR((MID($Y146,1,2)=("51")),(MID($Y146,1,2)=("52")),(MID($Y146,1,2)=("53")),(MID($Y146,1,2)=("54"))),($V146-$Z146),0)</f>
        <v>0</v>
      </c>
      <c r="AE146" s="180">
        <f t="shared" ref="AE146:AE209" si="21">IF((MID($Y146,1,2)="55"),($V146-$Z146),0)</f>
        <v>0</v>
      </c>
      <c r="AF146" s="180">
        <f t="shared" ref="AF146:AF209" si="22">IF((MID($Y146,1,2)="56"),($V146-$Z146),0)</f>
        <v>0</v>
      </c>
      <c r="AG146" s="180">
        <f t="shared" ref="AG146:AG209" si="23">IF((MID($Y146,1,2)="57"),($V146-$Z146),0)</f>
        <v>0</v>
      </c>
      <c r="AH146" s="180">
        <f t="shared" ref="AH146:AH209" si="24">IF((MID($Y146,1,2)="59"),($V146-$Z146),0)</f>
        <v>0</v>
      </c>
      <c r="AI146" s="180">
        <f t="shared" ref="AI146:AI209" si="25">IF((MID($Y146,1,1)="6"),($V146-$Z146),0)</f>
        <v>0</v>
      </c>
      <c r="AJ146" s="180">
        <f t="shared" ref="AJ146:AJ209" si="26">IF(OR(Y146="721 Beweissicherung",Y146="721 Untersuchungen Bodendenkmale"),0,IF((MID($Y146,1,1)="7"),($V146-$Z146),0))</f>
        <v>0</v>
      </c>
      <c r="AK146" s="193">
        <f t="shared" ref="AK146:AK209" si="27">IF(OR(Y146="721 Beweissicherung",Y146="721 Untersuchungen Bodendenkmale"),($V146-$Z146),0)</f>
        <v>0</v>
      </c>
      <c r="AL146" s="70"/>
      <c r="AN146" s="155"/>
      <c r="AO146" s="155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33"/>
      <c r="BB146" s="133"/>
      <c r="BC146" s="133"/>
      <c r="BD146" s="133"/>
      <c r="BE146" s="133"/>
    </row>
    <row r="147" spans="1:57" s="31" customFormat="1" ht="17.25" customHeight="1" x14ac:dyDescent="0.2">
      <c r="A147" s="72">
        <v>130</v>
      </c>
      <c r="B147" s="234"/>
      <c r="C147" s="234"/>
      <c r="D147" s="234"/>
      <c r="E147" s="234"/>
      <c r="F147" s="234"/>
      <c r="G147" s="234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1"/>
      <c r="T147" s="232"/>
      <c r="U147" s="233"/>
      <c r="V147" s="230"/>
      <c r="W147" s="230"/>
      <c r="X147" s="230"/>
      <c r="Y147" s="181"/>
      <c r="Z147" s="231"/>
      <c r="AA147" s="232"/>
      <c r="AB147" s="233"/>
      <c r="AC147" s="180">
        <f t="shared" si="19"/>
        <v>0</v>
      </c>
      <c r="AD147" s="180">
        <f t="shared" si="20"/>
        <v>0</v>
      </c>
      <c r="AE147" s="180">
        <f t="shared" si="21"/>
        <v>0</v>
      </c>
      <c r="AF147" s="180">
        <f t="shared" si="22"/>
        <v>0</v>
      </c>
      <c r="AG147" s="180">
        <f t="shared" si="23"/>
        <v>0</v>
      </c>
      <c r="AH147" s="180">
        <f t="shared" si="24"/>
        <v>0</v>
      </c>
      <c r="AI147" s="180">
        <f t="shared" si="25"/>
        <v>0</v>
      </c>
      <c r="AJ147" s="180">
        <f t="shared" si="26"/>
        <v>0</v>
      </c>
      <c r="AK147" s="193">
        <f t="shared" si="27"/>
        <v>0</v>
      </c>
      <c r="AL147" s="70"/>
      <c r="AN147" s="155"/>
      <c r="AO147" s="155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33"/>
      <c r="BB147" s="133"/>
      <c r="BC147" s="133"/>
      <c r="BD147" s="133"/>
      <c r="BE147" s="133"/>
    </row>
    <row r="148" spans="1:57" s="31" customFormat="1" ht="17.25" customHeight="1" x14ac:dyDescent="0.2">
      <c r="A148" s="72">
        <v>131</v>
      </c>
      <c r="B148" s="234"/>
      <c r="C148" s="234"/>
      <c r="D148" s="234"/>
      <c r="E148" s="234"/>
      <c r="F148" s="234"/>
      <c r="G148" s="234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1"/>
      <c r="T148" s="232"/>
      <c r="U148" s="233"/>
      <c r="V148" s="230"/>
      <c r="W148" s="230"/>
      <c r="X148" s="230"/>
      <c r="Y148" s="181"/>
      <c r="Z148" s="231"/>
      <c r="AA148" s="232"/>
      <c r="AB148" s="233"/>
      <c r="AC148" s="180">
        <f t="shared" si="19"/>
        <v>0</v>
      </c>
      <c r="AD148" s="180">
        <f t="shared" si="20"/>
        <v>0</v>
      </c>
      <c r="AE148" s="180">
        <f t="shared" si="21"/>
        <v>0</v>
      </c>
      <c r="AF148" s="180">
        <f t="shared" si="22"/>
        <v>0</v>
      </c>
      <c r="AG148" s="180">
        <f t="shared" si="23"/>
        <v>0</v>
      </c>
      <c r="AH148" s="180">
        <f t="shared" si="24"/>
        <v>0</v>
      </c>
      <c r="AI148" s="180">
        <f t="shared" si="25"/>
        <v>0</v>
      </c>
      <c r="AJ148" s="180">
        <f t="shared" si="26"/>
        <v>0</v>
      </c>
      <c r="AK148" s="193">
        <f t="shared" si="27"/>
        <v>0</v>
      </c>
      <c r="AL148" s="70"/>
      <c r="AN148" s="155"/>
      <c r="AO148" s="155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33"/>
      <c r="BB148" s="133"/>
      <c r="BC148" s="133"/>
      <c r="BD148" s="133"/>
      <c r="BE148" s="133"/>
    </row>
    <row r="149" spans="1:57" s="31" customFormat="1" ht="17.25" customHeight="1" x14ac:dyDescent="0.2">
      <c r="A149" s="72">
        <v>132</v>
      </c>
      <c r="B149" s="234"/>
      <c r="C149" s="234"/>
      <c r="D149" s="234"/>
      <c r="E149" s="234"/>
      <c r="F149" s="234"/>
      <c r="G149" s="234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1"/>
      <c r="T149" s="232"/>
      <c r="U149" s="233"/>
      <c r="V149" s="230"/>
      <c r="W149" s="230"/>
      <c r="X149" s="230"/>
      <c r="Y149" s="181"/>
      <c r="Z149" s="231"/>
      <c r="AA149" s="232"/>
      <c r="AB149" s="233"/>
      <c r="AC149" s="180">
        <f t="shared" si="19"/>
        <v>0</v>
      </c>
      <c r="AD149" s="180">
        <f t="shared" si="20"/>
        <v>0</v>
      </c>
      <c r="AE149" s="180">
        <f t="shared" si="21"/>
        <v>0</v>
      </c>
      <c r="AF149" s="180">
        <f t="shared" si="22"/>
        <v>0</v>
      </c>
      <c r="AG149" s="180">
        <f t="shared" si="23"/>
        <v>0</v>
      </c>
      <c r="AH149" s="180">
        <f t="shared" si="24"/>
        <v>0</v>
      </c>
      <c r="AI149" s="180">
        <f t="shared" si="25"/>
        <v>0</v>
      </c>
      <c r="AJ149" s="180">
        <f t="shared" si="26"/>
        <v>0</v>
      </c>
      <c r="AK149" s="193">
        <f t="shared" si="27"/>
        <v>0</v>
      </c>
      <c r="AL149" s="70"/>
      <c r="AN149" s="155"/>
      <c r="AO149" s="155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33"/>
      <c r="BB149" s="133"/>
      <c r="BC149" s="133"/>
      <c r="BD149" s="133"/>
      <c r="BE149" s="133"/>
    </row>
    <row r="150" spans="1:57" s="31" customFormat="1" ht="17.25" customHeight="1" x14ac:dyDescent="0.2">
      <c r="A150" s="72">
        <v>133</v>
      </c>
      <c r="B150" s="234"/>
      <c r="C150" s="234"/>
      <c r="D150" s="234"/>
      <c r="E150" s="234"/>
      <c r="F150" s="234"/>
      <c r="G150" s="234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1"/>
      <c r="T150" s="232"/>
      <c r="U150" s="233"/>
      <c r="V150" s="230"/>
      <c r="W150" s="230"/>
      <c r="X150" s="230"/>
      <c r="Y150" s="181"/>
      <c r="Z150" s="231"/>
      <c r="AA150" s="232"/>
      <c r="AB150" s="233"/>
      <c r="AC150" s="180">
        <f t="shared" si="19"/>
        <v>0</v>
      </c>
      <c r="AD150" s="180">
        <f t="shared" si="20"/>
        <v>0</v>
      </c>
      <c r="AE150" s="180">
        <f t="shared" si="21"/>
        <v>0</v>
      </c>
      <c r="AF150" s="180">
        <f t="shared" si="22"/>
        <v>0</v>
      </c>
      <c r="AG150" s="180">
        <f t="shared" si="23"/>
        <v>0</v>
      </c>
      <c r="AH150" s="180">
        <f t="shared" si="24"/>
        <v>0</v>
      </c>
      <c r="AI150" s="180">
        <f t="shared" si="25"/>
        <v>0</v>
      </c>
      <c r="AJ150" s="180">
        <f t="shared" si="26"/>
        <v>0</v>
      </c>
      <c r="AK150" s="193">
        <f t="shared" si="27"/>
        <v>0</v>
      </c>
      <c r="AL150" s="70"/>
      <c r="AN150" s="155"/>
      <c r="AO150" s="155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33"/>
      <c r="BB150" s="133"/>
      <c r="BC150" s="133"/>
      <c r="BD150" s="133"/>
      <c r="BE150" s="133"/>
    </row>
    <row r="151" spans="1:57" s="31" customFormat="1" ht="17.25" customHeight="1" x14ac:dyDescent="0.2">
      <c r="A151" s="72">
        <v>134</v>
      </c>
      <c r="B151" s="234"/>
      <c r="C151" s="234"/>
      <c r="D151" s="234"/>
      <c r="E151" s="234"/>
      <c r="F151" s="234"/>
      <c r="G151" s="234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1"/>
      <c r="T151" s="232"/>
      <c r="U151" s="233"/>
      <c r="V151" s="230"/>
      <c r="W151" s="230"/>
      <c r="X151" s="230"/>
      <c r="Y151" s="181"/>
      <c r="Z151" s="231"/>
      <c r="AA151" s="232"/>
      <c r="AB151" s="233"/>
      <c r="AC151" s="180">
        <f t="shared" si="19"/>
        <v>0</v>
      </c>
      <c r="AD151" s="180">
        <f t="shared" si="20"/>
        <v>0</v>
      </c>
      <c r="AE151" s="180">
        <f t="shared" si="21"/>
        <v>0</v>
      </c>
      <c r="AF151" s="180">
        <f t="shared" si="22"/>
        <v>0</v>
      </c>
      <c r="AG151" s="180">
        <f t="shared" si="23"/>
        <v>0</v>
      </c>
      <c r="AH151" s="180">
        <f t="shared" si="24"/>
        <v>0</v>
      </c>
      <c r="AI151" s="180">
        <f t="shared" si="25"/>
        <v>0</v>
      </c>
      <c r="AJ151" s="180">
        <f t="shared" si="26"/>
        <v>0</v>
      </c>
      <c r="AK151" s="193">
        <f t="shared" si="27"/>
        <v>0</v>
      </c>
      <c r="AL151" s="70"/>
      <c r="AN151" s="155"/>
      <c r="AO151" s="155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33"/>
      <c r="BB151" s="133"/>
      <c r="BC151" s="133"/>
      <c r="BD151" s="133"/>
      <c r="BE151" s="133"/>
    </row>
    <row r="152" spans="1:57" s="31" customFormat="1" ht="17.25" customHeight="1" x14ac:dyDescent="0.2">
      <c r="A152" s="72">
        <v>135</v>
      </c>
      <c r="B152" s="234"/>
      <c r="C152" s="234"/>
      <c r="D152" s="234"/>
      <c r="E152" s="234"/>
      <c r="F152" s="234"/>
      <c r="G152" s="234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1"/>
      <c r="T152" s="232"/>
      <c r="U152" s="233"/>
      <c r="V152" s="230"/>
      <c r="W152" s="230"/>
      <c r="X152" s="230"/>
      <c r="Y152" s="181"/>
      <c r="Z152" s="231"/>
      <c r="AA152" s="232"/>
      <c r="AB152" s="233"/>
      <c r="AC152" s="180">
        <f t="shared" si="19"/>
        <v>0</v>
      </c>
      <c r="AD152" s="180">
        <f t="shared" si="20"/>
        <v>0</v>
      </c>
      <c r="AE152" s="180">
        <f t="shared" si="21"/>
        <v>0</v>
      </c>
      <c r="AF152" s="180">
        <f t="shared" si="22"/>
        <v>0</v>
      </c>
      <c r="AG152" s="180">
        <f t="shared" si="23"/>
        <v>0</v>
      </c>
      <c r="AH152" s="180">
        <f t="shared" si="24"/>
        <v>0</v>
      </c>
      <c r="AI152" s="180">
        <f t="shared" si="25"/>
        <v>0</v>
      </c>
      <c r="AJ152" s="180">
        <f t="shared" si="26"/>
        <v>0</v>
      </c>
      <c r="AK152" s="193">
        <f t="shared" si="27"/>
        <v>0</v>
      </c>
      <c r="AL152" s="70"/>
      <c r="AN152" s="155"/>
      <c r="AO152" s="155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33"/>
      <c r="BB152" s="133"/>
      <c r="BC152" s="133"/>
      <c r="BD152" s="133"/>
      <c r="BE152" s="133"/>
    </row>
    <row r="153" spans="1:57" s="31" customFormat="1" ht="17.25" customHeight="1" x14ac:dyDescent="0.2">
      <c r="A153" s="72">
        <v>136</v>
      </c>
      <c r="B153" s="234"/>
      <c r="C153" s="234"/>
      <c r="D153" s="234"/>
      <c r="E153" s="234"/>
      <c r="F153" s="234"/>
      <c r="G153" s="234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1"/>
      <c r="T153" s="232"/>
      <c r="U153" s="233"/>
      <c r="V153" s="230"/>
      <c r="W153" s="230"/>
      <c r="X153" s="230"/>
      <c r="Y153" s="181"/>
      <c r="Z153" s="231"/>
      <c r="AA153" s="232"/>
      <c r="AB153" s="233"/>
      <c r="AC153" s="180">
        <f t="shared" si="19"/>
        <v>0</v>
      </c>
      <c r="AD153" s="180">
        <f t="shared" si="20"/>
        <v>0</v>
      </c>
      <c r="AE153" s="180">
        <f t="shared" si="21"/>
        <v>0</v>
      </c>
      <c r="AF153" s="180">
        <f t="shared" si="22"/>
        <v>0</v>
      </c>
      <c r="AG153" s="180">
        <f t="shared" si="23"/>
        <v>0</v>
      </c>
      <c r="AH153" s="180">
        <f t="shared" si="24"/>
        <v>0</v>
      </c>
      <c r="AI153" s="180">
        <f t="shared" si="25"/>
        <v>0</v>
      </c>
      <c r="AJ153" s="180">
        <f t="shared" si="26"/>
        <v>0</v>
      </c>
      <c r="AK153" s="193">
        <f t="shared" si="27"/>
        <v>0</v>
      </c>
      <c r="AL153" s="70"/>
      <c r="AN153" s="155"/>
      <c r="AO153" s="155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33"/>
      <c r="BB153" s="133"/>
      <c r="BC153" s="133"/>
      <c r="BD153" s="133"/>
      <c r="BE153" s="133"/>
    </row>
    <row r="154" spans="1:57" s="31" customFormat="1" ht="17.25" customHeight="1" x14ac:dyDescent="0.2">
      <c r="A154" s="72">
        <v>137</v>
      </c>
      <c r="B154" s="234"/>
      <c r="C154" s="234"/>
      <c r="D154" s="234"/>
      <c r="E154" s="234"/>
      <c r="F154" s="234"/>
      <c r="G154" s="234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1"/>
      <c r="T154" s="232"/>
      <c r="U154" s="233"/>
      <c r="V154" s="230"/>
      <c r="W154" s="230"/>
      <c r="X154" s="230"/>
      <c r="Y154" s="181"/>
      <c r="Z154" s="231"/>
      <c r="AA154" s="232"/>
      <c r="AB154" s="233"/>
      <c r="AC154" s="180">
        <f t="shared" si="19"/>
        <v>0</v>
      </c>
      <c r="AD154" s="180">
        <f t="shared" si="20"/>
        <v>0</v>
      </c>
      <c r="AE154" s="180">
        <f t="shared" si="21"/>
        <v>0</v>
      </c>
      <c r="AF154" s="180">
        <f t="shared" si="22"/>
        <v>0</v>
      </c>
      <c r="AG154" s="180">
        <f t="shared" si="23"/>
        <v>0</v>
      </c>
      <c r="AH154" s="180">
        <f t="shared" si="24"/>
        <v>0</v>
      </c>
      <c r="AI154" s="180">
        <f t="shared" si="25"/>
        <v>0</v>
      </c>
      <c r="AJ154" s="180">
        <f t="shared" si="26"/>
        <v>0</v>
      </c>
      <c r="AK154" s="193">
        <f t="shared" si="27"/>
        <v>0</v>
      </c>
      <c r="AL154" s="70"/>
      <c r="AN154" s="155"/>
      <c r="AO154" s="155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33"/>
      <c r="BB154" s="133"/>
      <c r="BC154" s="133"/>
      <c r="BD154" s="133"/>
      <c r="BE154" s="133"/>
    </row>
    <row r="155" spans="1:57" s="31" customFormat="1" ht="17.25" customHeight="1" x14ac:dyDescent="0.2">
      <c r="A155" s="72">
        <v>138</v>
      </c>
      <c r="B155" s="234"/>
      <c r="C155" s="234"/>
      <c r="D155" s="234"/>
      <c r="E155" s="234"/>
      <c r="F155" s="234"/>
      <c r="G155" s="234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1"/>
      <c r="T155" s="232"/>
      <c r="U155" s="233"/>
      <c r="V155" s="230"/>
      <c r="W155" s="230"/>
      <c r="X155" s="230"/>
      <c r="Y155" s="181"/>
      <c r="Z155" s="231"/>
      <c r="AA155" s="232"/>
      <c r="AB155" s="233"/>
      <c r="AC155" s="180">
        <f t="shared" si="19"/>
        <v>0</v>
      </c>
      <c r="AD155" s="180">
        <f t="shared" si="20"/>
        <v>0</v>
      </c>
      <c r="AE155" s="180">
        <f t="shared" si="21"/>
        <v>0</v>
      </c>
      <c r="AF155" s="180">
        <f t="shared" si="22"/>
        <v>0</v>
      </c>
      <c r="AG155" s="180">
        <f t="shared" si="23"/>
        <v>0</v>
      </c>
      <c r="AH155" s="180">
        <f t="shared" si="24"/>
        <v>0</v>
      </c>
      <c r="AI155" s="180">
        <f t="shared" si="25"/>
        <v>0</v>
      </c>
      <c r="AJ155" s="180">
        <f t="shared" si="26"/>
        <v>0</v>
      </c>
      <c r="AK155" s="193">
        <f t="shared" si="27"/>
        <v>0</v>
      </c>
      <c r="AL155" s="70"/>
      <c r="AN155" s="155"/>
      <c r="AO155" s="155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33"/>
      <c r="BB155" s="133"/>
      <c r="BC155" s="133"/>
      <c r="BD155" s="133"/>
      <c r="BE155" s="133"/>
    </row>
    <row r="156" spans="1:57" s="31" customFormat="1" ht="17.25" customHeight="1" x14ac:dyDescent="0.2">
      <c r="A156" s="72">
        <v>139</v>
      </c>
      <c r="B156" s="234"/>
      <c r="C156" s="234"/>
      <c r="D156" s="234"/>
      <c r="E156" s="234"/>
      <c r="F156" s="234"/>
      <c r="G156" s="234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1"/>
      <c r="T156" s="232"/>
      <c r="U156" s="233"/>
      <c r="V156" s="230"/>
      <c r="W156" s="230"/>
      <c r="X156" s="230"/>
      <c r="Y156" s="181"/>
      <c r="Z156" s="231"/>
      <c r="AA156" s="232"/>
      <c r="AB156" s="233"/>
      <c r="AC156" s="180">
        <f t="shared" si="19"/>
        <v>0</v>
      </c>
      <c r="AD156" s="180">
        <f t="shared" si="20"/>
        <v>0</v>
      </c>
      <c r="AE156" s="180">
        <f t="shared" si="21"/>
        <v>0</v>
      </c>
      <c r="AF156" s="180">
        <f t="shared" si="22"/>
        <v>0</v>
      </c>
      <c r="AG156" s="180">
        <f t="shared" si="23"/>
        <v>0</v>
      </c>
      <c r="AH156" s="180">
        <f t="shared" si="24"/>
        <v>0</v>
      </c>
      <c r="AI156" s="180">
        <f t="shared" si="25"/>
        <v>0</v>
      </c>
      <c r="AJ156" s="180">
        <f t="shared" si="26"/>
        <v>0</v>
      </c>
      <c r="AK156" s="193">
        <f t="shared" si="27"/>
        <v>0</v>
      </c>
      <c r="AL156" s="70"/>
      <c r="AN156" s="155"/>
      <c r="AO156" s="155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33"/>
      <c r="BB156" s="133"/>
      <c r="BC156" s="133"/>
      <c r="BD156" s="133"/>
      <c r="BE156" s="133"/>
    </row>
    <row r="157" spans="1:57" s="31" customFormat="1" ht="17.25" customHeight="1" x14ac:dyDescent="0.2">
      <c r="A157" s="72">
        <v>140</v>
      </c>
      <c r="B157" s="234"/>
      <c r="C157" s="234"/>
      <c r="D157" s="234"/>
      <c r="E157" s="234"/>
      <c r="F157" s="234"/>
      <c r="G157" s="234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1"/>
      <c r="T157" s="232"/>
      <c r="U157" s="233"/>
      <c r="V157" s="230"/>
      <c r="W157" s="230"/>
      <c r="X157" s="230"/>
      <c r="Y157" s="181"/>
      <c r="Z157" s="231"/>
      <c r="AA157" s="232"/>
      <c r="AB157" s="233"/>
      <c r="AC157" s="180">
        <f t="shared" si="19"/>
        <v>0</v>
      </c>
      <c r="AD157" s="180">
        <f t="shared" si="20"/>
        <v>0</v>
      </c>
      <c r="AE157" s="180">
        <f t="shared" si="21"/>
        <v>0</v>
      </c>
      <c r="AF157" s="180">
        <f t="shared" si="22"/>
        <v>0</v>
      </c>
      <c r="AG157" s="180">
        <f t="shared" si="23"/>
        <v>0</v>
      </c>
      <c r="AH157" s="180">
        <f t="shared" si="24"/>
        <v>0</v>
      </c>
      <c r="AI157" s="180">
        <f t="shared" si="25"/>
        <v>0</v>
      </c>
      <c r="AJ157" s="180">
        <f t="shared" si="26"/>
        <v>0</v>
      </c>
      <c r="AK157" s="193">
        <f t="shared" si="27"/>
        <v>0</v>
      </c>
      <c r="AL157" s="70"/>
      <c r="AN157" s="155"/>
      <c r="AO157" s="155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33"/>
      <c r="BB157" s="133"/>
      <c r="BC157" s="133"/>
      <c r="BD157" s="133"/>
      <c r="BE157" s="133"/>
    </row>
    <row r="158" spans="1:57" s="31" customFormat="1" ht="17.25" customHeight="1" x14ac:dyDescent="0.2">
      <c r="A158" s="72">
        <v>141</v>
      </c>
      <c r="B158" s="234"/>
      <c r="C158" s="234"/>
      <c r="D158" s="234"/>
      <c r="E158" s="234"/>
      <c r="F158" s="234"/>
      <c r="G158" s="234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1"/>
      <c r="T158" s="232"/>
      <c r="U158" s="233"/>
      <c r="V158" s="230"/>
      <c r="W158" s="230"/>
      <c r="X158" s="230"/>
      <c r="Y158" s="181"/>
      <c r="Z158" s="231"/>
      <c r="AA158" s="232"/>
      <c r="AB158" s="233"/>
      <c r="AC158" s="180">
        <f t="shared" si="19"/>
        <v>0</v>
      </c>
      <c r="AD158" s="180">
        <f t="shared" si="20"/>
        <v>0</v>
      </c>
      <c r="AE158" s="180">
        <f t="shared" si="21"/>
        <v>0</v>
      </c>
      <c r="AF158" s="180">
        <f t="shared" si="22"/>
        <v>0</v>
      </c>
      <c r="AG158" s="180">
        <f t="shared" si="23"/>
        <v>0</v>
      </c>
      <c r="AH158" s="180">
        <f t="shared" si="24"/>
        <v>0</v>
      </c>
      <c r="AI158" s="180">
        <f t="shared" si="25"/>
        <v>0</v>
      </c>
      <c r="AJ158" s="180">
        <f t="shared" si="26"/>
        <v>0</v>
      </c>
      <c r="AK158" s="193">
        <f t="shared" si="27"/>
        <v>0</v>
      </c>
      <c r="AL158" s="70"/>
      <c r="AN158" s="155"/>
      <c r="AO158" s="155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33"/>
      <c r="BB158" s="133"/>
      <c r="BC158" s="133"/>
      <c r="BD158" s="133"/>
      <c r="BE158" s="133"/>
    </row>
    <row r="159" spans="1:57" s="31" customFormat="1" ht="17.25" customHeight="1" x14ac:dyDescent="0.2">
      <c r="A159" s="72">
        <v>142</v>
      </c>
      <c r="B159" s="234"/>
      <c r="C159" s="234"/>
      <c r="D159" s="234"/>
      <c r="E159" s="234"/>
      <c r="F159" s="234"/>
      <c r="G159" s="234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1"/>
      <c r="T159" s="232"/>
      <c r="U159" s="233"/>
      <c r="V159" s="230"/>
      <c r="W159" s="230"/>
      <c r="X159" s="230"/>
      <c r="Y159" s="181"/>
      <c r="Z159" s="231"/>
      <c r="AA159" s="232"/>
      <c r="AB159" s="233"/>
      <c r="AC159" s="180">
        <f t="shared" si="19"/>
        <v>0</v>
      </c>
      <c r="AD159" s="180">
        <f t="shared" si="20"/>
        <v>0</v>
      </c>
      <c r="AE159" s="180">
        <f t="shared" si="21"/>
        <v>0</v>
      </c>
      <c r="AF159" s="180">
        <f t="shared" si="22"/>
        <v>0</v>
      </c>
      <c r="AG159" s="180">
        <f t="shared" si="23"/>
        <v>0</v>
      </c>
      <c r="AH159" s="180">
        <f t="shared" si="24"/>
        <v>0</v>
      </c>
      <c r="AI159" s="180">
        <f t="shared" si="25"/>
        <v>0</v>
      </c>
      <c r="AJ159" s="180">
        <f t="shared" si="26"/>
        <v>0</v>
      </c>
      <c r="AK159" s="193">
        <f t="shared" si="27"/>
        <v>0</v>
      </c>
      <c r="AL159" s="70"/>
      <c r="AN159" s="155"/>
      <c r="AO159" s="155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33"/>
      <c r="BB159" s="133"/>
      <c r="BC159" s="133"/>
      <c r="BD159" s="133"/>
      <c r="BE159" s="133"/>
    </row>
    <row r="160" spans="1:57" s="31" customFormat="1" ht="17.25" customHeight="1" x14ac:dyDescent="0.2">
      <c r="A160" s="72">
        <v>143</v>
      </c>
      <c r="B160" s="234"/>
      <c r="C160" s="234"/>
      <c r="D160" s="234"/>
      <c r="E160" s="234"/>
      <c r="F160" s="234"/>
      <c r="G160" s="234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1"/>
      <c r="T160" s="232"/>
      <c r="U160" s="233"/>
      <c r="V160" s="230"/>
      <c r="W160" s="230"/>
      <c r="X160" s="230"/>
      <c r="Y160" s="181"/>
      <c r="Z160" s="231"/>
      <c r="AA160" s="232"/>
      <c r="AB160" s="233"/>
      <c r="AC160" s="180">
        <f t="shared" si="19"/>
        <v>0</v>
      </c>
      <c r="AD160" s="180">
        <f t="shared" si="20"/>
        <v>0</v>
      </c>
      <c r="AE160" s="180">
        <f t="shared" si="21"/>
        <v>0</v>
      </c>
      <c r="AF160" s="180">
        <f t="shared" si="22"/>
        <v>0</v>
      </c>
      <c r="AG160" s="180">
        <f t="shared" si="23"/>
        <v>0</v>
      </c>
      <c r="AH160" s="180">
        <f t="shared" si="24"/>
        <v>0</v>
      </c>
      <c r="AI160" s="180">
        <f t="shared" si="25"/>
        <v>0</v>
      </c>
      <c r="AJ160" s="180">
        <f t="shared" si="26"/>
        <v>0</v>
      </c>
      <c r="AK160" s="193">
        <f t="shared" si="27"/>
        <v>0</v>
      </c>
      <c r="AL160" s="70"/>
      <c r="AN160" s="155"/>
      <c r="AO160" s="155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33"/>
      <c r="BB160" s="133"/>
      <c r="BC160" s="133"/>
      <c r="BD160" s="133"/>
      <c r="BE160" s="133"/>
    </row>
    <row r="161" spans="1:57" s="31" customFormat="1" ht="17.25" customHeight="1" x14ac:dyDescent="0.2">
      <c r="A161" s="72">
        <v>144</v>
      </c>
      <c r="B161" s="234"/>
      <c r="C161" s="234"/>
      <c r="D161" s="234"/>
      <c r="E161" s="234"/>
      <c r="F161" s="234"/>
      <c r="G161" s="234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1"/>
      <c r="T161" s="232"/>
      <c r="U161" s="233"/>
      <c r="V161" s="230"/>
      <c r="W161" s="230"/>
      <c r="X161" s="230"/>
      <c r="Y161" s="181"/>
      <c r="Z161" s="231"/>
      <c r="AA161" s="232"/>
      <c r="AB161" s="233"/>
      <c r="AC161" s="180">
        <f t="shared" si="19"/>
        <v>0</v>
      </c>
      <c r="AD161" s="180">
        <f t="shared" si="20"/>
        <v>0</v>
      </c>
      <c r="AE161" s="180">
        <f t="shared" si="21"/>
        <v>0</v>
      </c>
      <c r="AF161" s="180">
        <f t="shared" si="22"/>
        <v>0</v>
      </c>
      <c r="AG161" s="180">
        <f t="shared" si="23"/>
        <v>0</v>
      </c>
      <c r="AH161" s="180">
        <f t="shared" si="24"/>
        <v>0</v>
      </c>
      <c r="AI161" s="180">
        <f t="shared" si="25"/>
        <v>0</v>
      </c>
      <c r="AJ161" s="180">
        <f t="shared" si="26"/>
        <v>0</v>
      </c>
      <c r="AK161" s="193">
        <f t="shared" si="27"/>
        <v>0</v>
      </c>
      <c r="AL161" s="70"/>
      <c r="AN161" s="155"/>
      <c r="AO161" s="155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33"/>
      <c r="BB161" s="133"/>
      <c r="BC161" s="133"/>
      <c r="BD161" s="133"/>
      <c r="BE161" s="133"/>
    </row>
    <row r="162" spans="1:57" s="31" customFormat="1" ht="17.25" customHeight="1" x14ac:dyDescent="0.2">
      <c r="A162" s="72">
        <v>145</v>
      </c>
      <c r="B162" s="234"/>
      <c r="C162" s="234"/>
      <c r="D162" s="234"/>
      <c r="E162" s="234"/>
      <c r="F162" s="234"/>
      <c r="G162" s="234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1"/>
      <c r="T162" s="232"/>
      <c r="U162" s="233"/>
      <c r="V162" s="230"/>
      <c r="W162" s="230"/>
      <c r="X162" s="230"/>
      <c r="Y162" s="181"/>
      <c r="Z162" s="231"/>
      <c r="AA162" s="232"/>
      <c r="AB162" s="233"/>
      <c r="AC162" s="180">
        <f t="shared" si="19"/>
        <v>0</v>
      </c>
      <c r="AD162" s="180">
        <f t="shared" si="20"/>
        <v>0</v>
      </c>
      <c r="AE162" s="180">
        <f t="shared" si="21"/>
        <v>0</v>
      </c>
      <c r="AF162" s="180">
        <f t="shared" si="22"/>
        <v>0</v>
      </c>
      <c r="AG162" s="180">
        <f t="shared" si="23"/>
        <v>0</v>
      </c>
      <c r="AH162" s="180">
        <f t="shared" si="24"/>
        <v>0</v>
      </c>
      <c r="AI162" s="180">
        <f t="shared" si="25"/>
        <v>0</v>
      </c>
      <c r="AJ162" s="180">
        <f t="shared" si="26"/>
        <v>0</v>
      </c>
      <c r="AK162" s="193">
        <f t="shared" si="27"/>
        <v>0</v>
      </c>
      <c r="AL162" s="70"/>
      <c r="AN162" s="155"/>
      <c r="AO162" s="155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33"/>
      <c r="BB162" s="133"/>
      <c r="BC162" s="133"/>
      <c r="BD162" s="133"/>
      <c r="BE162" s="133"/>
    </row>
    <row r="163" spans="1:57" s="31" customFormat="1" ht="17.25" customHeight="1" x14ac:dyDescent="0.2">
      <c r="A163" s="72">
        <v>146</v>
      </c>
      <c r="B163" s="234"/>
      <c r="C163" s="234"/>
      <c r="D163" s="234"/>
      <c r="E163" s="234"/>
      <c r="F163" s="234"/>
      <c r="G163" s="234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1"/>
      <c r="T163" s="232"/>
      <c r="U163" s="233"/>
      <c r="V163" s="230"/>
      <c r="W163" s="230"/>
      <c r="X163" s="230"/>
      <c r="Y163" s="181"/>
      <c r="Z163" s="231"/>
      <c r="AA163" s="232"/>
      <c r="AB163" s="233"/>
      <c r="AC163" s="180">
        <f t="shared" si="19"/>
        <v>0</v>
      </c>
      <c r="AD163" s="180">
        <f t="shared" si="20"/>
        <v>0</v>
      </c>
      <c r="AE163" s="180">
        <f t="shared" si="21"/>
        <v>0</v>
      </c>
      <c r="AF163" s="180">
        <f t="shared" si="22"/>
        <v>0</v>
      </c>
      <c r="AG163" s="180">
        <f t="shared" si="23"/>
        <v>0</v>
      </c>
      <c r="AH163" s="180">
        <f t="shared" si="24"/>
        <v>0</v>
      </c>
      <c r="AI163" s="180">
        <f t="shared" si="25"/>
        <v>0</v>
      </c>
      <c r="AJ163" s="180">
        <f t="shared" si="26"/>
        <v>0</v>
      </c>
      <c r="AK163" s="193">
        <f t="shared" si="27"/>
        <v>0</v>
      </c>
      <c r="AL163" s="70"/>
      <c r="AN163" s="155"/>
      <c r="AO163" s="155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33"/>
      <c r="BB163" s="133"/>
      <c r="BC163" s="133"/>
      <c r="BD163" s="133"/>
      <c r="BE163" s="133"/>
    </row>
    <row r="164" spans="1:57" s="31" customFormat="1" ht="17.25" customHeight="1" x14ac:dyDescent="0.2">
      <c r="A164" s="72">
        <v>147</v>
      </c>
      <c r="B164" s="234"/>
      <c r="C164" s="234"/>
      <c r="D164" s="234"/>
      <c r="E164" s="234"/>
      <c r="F164" s="234"/>
      <c r="G164" s="234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1"/>
      <c r="T164" s="232"/>
      <c r="U164" s="233"/>
      <c r="V164" s="230"/>
      <c r="W164" s="230"/>
      <c r="X164" s="230"/>
      <c r="Y164" s="181"/>
      <c r="Z164" s="231"/>
      <c r="AA164" s="232"/>
      <c r="AB164" s="233"/>
      <c r="AC164" s="180">
        <f t="shared" si="19"/>
        <v>0</v>
      </c>
      <c r="AD164" s="180">
        <f t="shared" si="20"/>
        <v>0</v>
      </c>
      <c r="AE164" s="180">
        <f t="shared" si="21"/>
        <v>0</v>
      </c>
      <c r="AF164" s="180">
        <f t="shared" si="22"/>
        <v>0</v>
      </c>
      <c r="AG164" s="180">
        <f t="shared" si="23"/>
        <v>0</v>
      </c>
      <c r="AH164" s="180">
        <f t="shared" si="24"/>
        <v>0</v>
      </c>
      <c r="AI164" s="180">
        <f t="shared" si="25"/>
        <v>0</v>
      </c>
      <c r="AJ164" s="180">
        <f t="shared" si="26"/>
        <v>0</v>
      </c>
      <c r="AK164" s="193">
        <f t="shared" si="27"/>
        <v>0</v>
      </c>
      <c r="AL164" s="70"/>
      <c r="AN164" s="155"/>
      <c r="AO164" s="155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33"/>
      <c r="BB164" s="133"/>
      <c r="BC164" s="133"/>
      <c r="BD164" s="133"/>
      <c r="BE164" s="133"/>
    </row>
    <row r="165" spans="1:57" s="31" customFormat="1" ht="17.25" customHeight="1" x14ac:dyDescent="0.2">
      <c r="A165" s="72">
        <v>148</v>
      </c>
      <c r="B165" s="234"/>
      <c r="C165" s="234"/>
      <c r="D165" s="234"/>
      <c r="E165" s="234"/>
      <c r="F165" s="234"/>
      <c r="G165" s="234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1"/>
      <c r="T165" s="232"/>
      <c r="U165" s="233"/>
      <c r="V165" s="230"/>
      <c r="W165" s="230"/>
      <c r="X165" s="230"/>
      <c r="Y165" s="181"/>
      <c r="Z165" s="231"/>
      <c r="AA165" s="232"/>
      <c r="AB165" s="233"/>
      <c r="AC165" s="180">
        <f t="shared" si="19"/>
        <v>0</v>
      </c>
      <c r="AD165" s="180">
        <f t="shared" si="20"/>
        <v>0</v>
      </c>
      <c r="AE165" s="180">
        <f t="shared" si="21"/>
        <v>0</v>
      </c>
      <c r="AF165" s="180">
        <f t="shared" si="22"/>
        <v>0</v>
      </c>
      <c r="AG165" s="180">
        <f t="shared" si="23"/>
        <v>0</v>
      </c>
      <c r="AH165" s="180">
        <f t="shared" si="24"/>
        <v>0</v>
      </c>
      <c r="AI165" s="180">
        <f t="shared" si="25"/>
        <v>0</v>
      </c>
      <c r="AJ165" s="180">
        <f t="shared" si="26"/>
        <v>0</v>
      </c>
      <c r="AK165" s="193">
        <f t="shared" si="27"/>
        <v>0</v>
      </c>
      <c r="AL165" s="70"/>
      <c r="AN165" s="155"/>
      <c r="AO165" s="155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33"/>
      <c r="BB165" s="133"/>
      <c r="BC165" s="133"/>
      <c r="BD165" s="133"/>
      <c r="BE165" s="133"/>
    </row>
    <row r="166" spans="1:57" s="31" customFormat="1" ht="17.25" customHeight="1" x14ac:dyDescent="0.2">
      <c r="A166" s="72">
        <v>149</v>
      </c>
      <c r="B166" s="234"/>
      <c r="C166" s="234"/>
      <c r="D166" s="234"/>
      <c r="E166" s="234"/>
      <c r="F166" s="234"/>
      <c r="G166" s="234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1"/>
      <c r="T166" s="232"/>
      <c r="U166" s="233"/>
      <c r="V166" s="230"/>
      <c r="W166" s="230"/>
      <c r="X166" s="230"/>
      <c r="Y166" s="181"/>
      <c r="Z166" s="231"/>
      <c r="AA166" s="232"/>
      <c r="AB166" s="233"/>
      <c r="AC166" s="180">
        <f t="shared" si="19"/>
        <v>0</v>
      </c>
      <c r="AD166" s="180">
        <f t="shared" si="20"/>
        <v>0</v>
      </c>
      <c r="AE166" s="180">
        <f t="shared" si="21"/>
        <v>0</v>
      </c>
      <c r="AF166" s="180">
        <f t="shared" si="22"/>
        <v>0</v>
      </c>
      <c r="AG166" s="180">
        <f t="shared" si="23"/>
        <v>0</v>
      </c>
      <c r="AH166" s="180">
        <f t="shared" si="24"/>
        <v>0</v>
      </c>
      <c r="AI166" s="180">
        <f t="shared" si="25"/>
        <v>0</v>
      </c>
      <c r="AJ166" s="180">
        <f t="shared" si="26"/>
        <v>0</v>
      </c>
      <c r="AK166" s="193">
        <f t="shared" si="27"/>
        <v>0</v>
      </c>
      <c r="AL166" s="70"/>
      <c r="AN166" s="155"/>
      <c r="AO166" s="155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33"/>
      <c r="BB166" s="133"/>
      <c r="BC166" s="133"/>
      <c r="BD166" s="133"/>
      <c r="BE166" s="133"/>
    </row>
    <row r="167" spans="1:57" s="31" customFormat="1" ht="17.25" customHeight="1" x14ac:dyDescent="0.2">
      <c r="A167" s="72">
        <v>150</v>
      </c>
      <c r="B167" s="234"/>
      <c r="C167" s="234"/>
      <c r="D167" s="234"/>
      <c r="E167" s="234"/>
      <c r="F167" s="234"/>
      <c r="G167" s="234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1"/>
      <c r="T167" s="232"/>
      <c r="U167" s="233"/>
      <c r="V167" s="230"/>
      <c r="W167" s="230"/>
      <c r="X167" s="230"/>
      <c r="Y167" s="181"/>
      <c r="Z167" s="231"/>
      <c r="AA167" s="232"/>
      <c r="AB167" s="233"/>
      <c r="AC167" s="180">
        <f t="shared" si="19"/>
        <v>0</v>
      </c>
      <c r="AD167" s="180">
        <f t="shared" si="20"/>
        <v>0</v>
      </c>
      <c r="AE167" s="180">
        <f t="shared" si="21"/>
        <v>0</v>
      </c>
      <c r="AF167" s="180">
        <f t="shared" si="22"/>
        <v>0</v>
      </c>
      <c r="AG167" s="180">
        <f t="shared" si="23"/>
        <v>0</v>
      </c>
      <c r="AH167" s="180">
        <f t="shared" si="24"/>
        <v>0</v>
      </c>
      <c r="AI167" s="180">
        <f t="shared" si="25"/>
        <v>0</v>
      </c>
      <c r="AJ167" s="180">
        <f t="shared" si="26"/>
        <v>0</v>
      </c>
      <c r="AK167" s="193">
        <f t="shared" si="27"/>
        <v>0</v>
      </c>
      <c r="AL167" s="70"/>
      <c r="AN167" s="155"/>
      <c r="AO167" s="155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33"/>
      <c r="BB167" s="133"/>
      <c r="BC167" s="133"/>
      <c r="BD167" s="133"/>
      <c r="BE167" s="133"/>
    </row>
    <row r="168" spans="1:57" s="31" customFormat="1" ht="17.25" customHeight="1" x14ac:dyDescent="0.2">
      <c r="A168" s="72">
        <v>151</v>
      </c>
      <c r="B168" s="234"/>
      <c r="C168" s="234"/>
      <c r="D168" s="234"/>
      <c r="E168" s="234"/>
      <c r="F168" s="234"/>
      <c r="G168" s="234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1"/>
      <c r="T168" s="232"/>
      <c r="U168" s="233"/>
      <c r="V168" s="230"/>
      <c r="W168" s="230"/>
      <c r="X168" s="230"/>
      <c r="Y168" s="181"/>
      <c r="Z168" s="231"/>
      <c r="AA168" s="232"/>
      <c r="AB168" s="233"/>
      <c r="AC168" s="180">
        <f t="shared" si="19"/>
        <v>0</v>
      </c>
      <c r="AD168" s="180">
        <f t="shared" si="20"/>
        <v>0</v>
      </c>
      <c r="AE168" s="180">
        <f t="shared" si="21"/>
        <v>0</v>
      </c>
      <c r="AF168" s="180">
        <f t="shared" si="22"/>
        <v>0</v>
      </c>
      <c r="AG168" s="180">
        <f t="shared" si="23"/>
        <v>0</v>
      </c>
      <c r="AH168" s="180">
        <f t="shared" si="24"/>
        <v>0</v>
      </c>
      <c r="AI168" s="180">
        <f t="shared" si="25"/>
        <v>0</v>
      </c>
      <c r="AJ168" s="180">
        <f t="shared" si="26"/>
        <v>0</v>
      </c>
      <c r="AK168" s="193">
        <f t="shared" si="27"/>
        <v>0</v>
      </c>
      <c r="AL168" s="70"/>
      <c r="AN168" s="155"/>
      <c r="AO168" s="155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33"/>
      <c r="BB168" s="133"/>
      <c r="BC168" s="133"/>
      <c r="BD168" s="133"/>
      <c r="BE168" s="133"/>
    </row>
    <row r="169" spans="1:57" s="31" customFormat="1" ht="17.25" customHeight="1" x14ac:dyDescent="0.2">
      <c r="A169" s="72">
        <v>152</v>
      </c>
      <c r="B169" s="234"/>
      <c r="C169" s="234"/>
      <c r="D169" s="234"/>
      <c r="E169" s="234"/>
      <c r="F169" s="234"/>
      <c r="G169" s="234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1"/>
      <c r="T169" s="232"/>
      <c r="U169" s="233"/>
      <c r="V169" s="230"/>
      <c r="W169" s="230"/>
      <c r="X169" s="230"/>
      <c r="Y169" s="181"/>
      <c r="Z169" s="231"/>
      <c r="AA169" s="232"/>
      <c r="AB169" s="233"/>
      <c r="AC169" s="180">
        <f t="shared" si="19"/>
        <v>0</v>
      </c>
      <c r="AD169" s="180">
        <f t="shared" si="20"/>
        <v>0</v>
      </c>
      <c r="AE169" s="180">
        <f t="shared" si="21"/>
        <v>0</v>
      </c>
      <c r="AF169" s="180">
        <f t="shared" si="22"/>
        <v>0</v>
      </c>
      <c r="AG169" s="180">
        <f t="shared" si="23"/>
        <v>0</v>
      </c>
      <c r="AH169" s="180">
        <f t="shared" si="24"/>
        <v>0</v>
      </c>
      <c r="AI169" s="180">
        <f t="shared" si="25"/>
        <v>0</v>
      </c>
      <c r="AJ169" s="180">
        <f t="shared" si="26"/>
        <v>0</v>
      </c>
      <c r="AK169" s="193">
        <f t="shared" si="27"/>
        <v>0</v>
      </c>
      <c r="AL169" s="70"/>
      <c r="AN169" s="155"/>
      <c r="AO169" s="155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33"/>
      <c r="BB169" s="133"/>
      <c r="BC169" s="133"/>
      <c r="BD169" s="133"/>
      <c r="BE169" s="133"/>
    </row>
    <row r="170" spans="1:57" s="31" customFormat="1" ht="17.25" customHeight="1" x14ac:dyDescent="0.2">
      <c r="A170" s="72">
        <v>153</v>
      </c>
      <c r="B170" s="234"/>
      <c r="C170" s="234"/>
      <c r="D170" s="234"/>
      <c r="E170" s="234"/>
      <c r="F170" s="234"/>
      <c r="G170" s="234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1"/>
      <c r="T170" s="232"/>
      <c r="U170" s="233"/>
      <c r="V170" s="230"/>
      <c r="W170" s="230"/>
      <c r="X170" s="230"/>
      <c r="Y170" s="181"/>
      <c r="Z170" s="231"/>
      <c r="AA170" s="232"/>
      <c r="AB170" s="233"/>
      <c r="AC170" s="180">
        <f t="shared" si="19"/>
        <v>0</v>
      </c>
      <c r="AD170" s="180">
        <f t="shared" si="20"/>
        <v>0</v>
      </c>
      <c r="AE170" s="180">
        <f t="shared" si="21"/>
        <v>0</v>
      </c>
      <c r="AF170" s="180">
        <f t="shared" si="22"/>
        <v>0</v>
      </c>
      <c r="AG170" s="180">
        <f t="shared" si="23"/>
        <v>0</v>
      </c>
      <c r="AH170" s="180">
        <f t="shared" si="24"/>
        <v>0</v>
      </c>
      <c r="AI170" s="180">
        <f t="shared" si="25"/>
        <v>0</v>
      </c>
      <c r="AJ170" s="180">
        <f t="shared" si="26"/>
        <v>0</v>
      </c>
      <c r="AK170" s="193">
        <f t="shared" si="27"/>
        <v>0</v>
      </c>
      <c r="AL170" s="70"/>
      <c r="AN170" s="155"/>
      <c r="AO170" s="155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33"/>
      <c r="BB170" s="133"/>
      <c r="BC170" s="133"/>
      <c r="BD170" s="133"/>
      <c r="BE170" s="133"/>
    </row>
    <row r="171" spans="1:57" s="31" customFormat="1" ht="17.25" customHeight="1" x14ac:dyDescent="0.2">
      <c r="A171" s="72">
        <v>154</v>
      </c>
      <c r="B171" s="234"/>
      <c r="C171" s="234"/>
      <c r="D171" s="234"/>
      <c r="E171" s="234"/>
      <c r="F171" s="234"/>
      <c r="G171" s="234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1"/>
      <c r="T171" s="232"/>
      <c r="U171" s="233"/>
      <c r="V171" s="230"/>
      <c r="W171" s="230"/>
      <c r="X171" s="230"/>
      <c r="Y171" s="181"/>
      <c r="Z171" s="231"/>
      <c r="AA171" s="232"/>
      <c r="AB171" s="233"/>
      <c r="AC171" s="180">
        <f t="shared" si="19"/>
        <v>0</v>
      </c>
      <c r="AD171" s="180">
        <f t="shared" si="20"/>
        <v>0</v>
      </c>
      <c r="AE171" s="180">
        <f t="shared" si="21"/>
        <v>0</v>
      </c>
      <c r="AF171" s="180">
        <f t="shared" si="22"/>
        <v>0</v>
      </c>
      <c r="AG171" s="180">
        <f t="shared" si="23"/>
        <v>0</v>
      </c>
      <c r="AH171" s="180">
        <f t="shared" si="24"/>
        <v>0</v>
      </c>
      <c r="AI171" s="180">
        <f t="shared" si="25"/>
        <v>0</v>
      </c>
      <c r="AJ171" s="180">
        <f t="shared" si="26"/>
        <v>0</v>
      </c>
      <c r="AK171" s="193">
        <f t="shared" si="27"/>
        <v>0</v>
      </c>
      <c r="AL171" s="70"/>
      <c r="AN171" s="155"/>
      <c r="AO171" s="155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33"/>
      <c r="BB171" s="133"/>
      <c r="BC171" s="133"/>
      <c r="BD171" s="133"/>
      <c r="BE171" s="133"/>
    </row>
    <row r="172" spans="1:57" s="31" customFormat="1" ht="17.25" customHeight="1" x14ac:dyDescent="0.2">
      <c r="A172" s="72">
        <v>155</v>
      </c>
      <c r="B172" s="234"/>
      <c r="C172" s="234"/>
      <c r="D172" s="234"/>
      <c r="E172" s="234"/>
      <c r="F172" s="234"/>
      <c r="G172" s="234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1"/>
      <c r="T172" s="232"/>
      <c r="U172" s="233"/>
      <c r="V172" s="230"/>
      <c r="W172" s="230"/>
      <c r="X172" s="230"/>
      <c r="Y172" s="181"/>
      <c r="Z172" s="231"/>
      <c r="AA172" s="232"/>
      <c r="AB172" s="233"/>
      <c r="AC172" s="180">
        <f t="shared" si="19"/>
        <v>0</v>
      </c>
      <c r="AD172" s="180">
        <f t="shared" si="20"/>
        <v>0</v>
      </c>
      <c r="AE172" s="180">
        <f t="shared" si="21"/>
        <v>0</v>
      </c>
      <c r="AF172" s="180">
        <f t="shared" si="22"/>
        <v>0</v>
      </c>
      <c r="AG172" s="180">
        <f t="shared" si="23"/>
        <v>0</v>
      </c>
      <c r="AH172" s="180">
        <f t="shared" si="24"/>
        <v>0</v>
      </c>
      <c r="AI172" s="180">
        <f t="shared" si="25"/>
        <v>0</v>
      </c>
      <c r="AJ172" s="180">
        <f t="shared" si="26"/>
        <v>0</v>
      </c>
      <c r="AK172" s="193">
        <f t="shared" si="27"/>
        <v>0</v>
      </c>
      <c r="AL172" s="70"/>
      <c r="AN172" s="155"/>
      <c r="AO172" s="155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33"/>
      <c r="BB172" s="133"/>
      <c r="BC172" s="133"/>
      <c r="BD172" s="133"/>
      <c r="BE172" s="133"/>
    </row>
    <row r="173" spans="1:57" s="31" customFormat="1" ht="17.25" customHeight="1" x14ac:dyDescent="0.2">
      <c r="A173" s="72">
        <v>156</v>
      </c>
      <c r="B173" s="234"/>
      <c r="C173" s="234"/>
      <c r="D173" s="234"/>
      <c r="E173" s="234"/>
      <c r="F173" s="234"/>
      <c r="G173" s="234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1"/>
      <c r="T173" s="232"/>
      <c r="U173" s="233"/>
      <c r="V173" s="230"/>
      <c r="W173" s="230"/>
      <c r="X173" s="230"/>
      <c r="Y173" s="181"/>
      <c r="Z173" s="231"/>
      <c r="AA173" s="232"/>
      <c r="AB173" s="233"/>
      <c r="AC173" s="180">
        <f t="shared" si="19"/>
        <v>0</v>
      </c>
      <c r="AD173" s="180">
        <f t="shared" si="20"/>
        <v>0</v>
      </c>
      <c r="AE173" s="180">
        <f t="shared" si="21"/>
        <v>0</v>
      </c>
      <c r="AF173" s="180">
        <f t="shared" si="22"/>
        <v>0</v>
      </c>
      <c r="AG173" s="180">
        <f t="shared" si="23"/>
        <v>0</v>
      </c>
      <c r="AH173" s="180">
        <f t="shared" si="24"/>
        <v>0</v>
      </c>
      <c r="AI173" s="180">
        <f t="shared" si="25"/>
        <v>0</v>
      </c>
      <c r="AJ173" s="180">
        <f t="shared" si="26"/>
        <v>0</v>
      </c>
      <c r="AK173" s="193">
        <f t="shared" si="27"/>
        <v>0</v>
      </c>
      <c r="AL173" s="70"/>
      <c r="AN173" s="155"/>
      <c r="AO173" s="155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33"/>
      <c r="BB173" s="133"/>
      <c r="BC173" s="133"/>
      <c r="BD173" s="133"/>
      <c r="BE173" s="133"/>
    </row>
    <row r="174" spans="1:57" s="31" customFormat="1" ht="17.25" customHeight="1" x14ac:dyDescent="0.2">
      <c r="A174" s="72">
        <v>157</v>
      </c>
      <c r="B174" s="234"/>
      <c r="C174" s="234"/>
      <c r="D174" s="234"/>
      <c r="E174" s="234"/>
      <c r="F174" s="234"/>
      <c r="G174" s="234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1"/>
      <c r="T174" s="232"/>
      <c r="U174" s="233"/>
      <c r="V174" s="230"/>
      <c r="W174" s="230"/>
      <c r="X174" s="230"/>
      <c r="Y174" s="181"/>
      <c r="Z174" s="231"/>
      <c r="AA174" s="232"/>
      <c r="AB174" s="233"/>
      <c r="AC174" s="180">
        <f t="shared" si="19"/>
        <v>0</v>
      </c>
      <c r="AD174" s="180">
        <f t="shared" si="20"/>
        <v>0</v>
      </c>
      <c r="AE174" s="180">
        <f t="shared" si="21"/>
        <v>0</v>
      </c>
      <c r="AF174" s="180">
        <f t="shared" si="22"/>
        <v>0</v>
      </c>
      <c r="AG174" s="180">
        <f t="shared" si="23"/>
        <v>0</v>
      </c>
      <c r="AH174" s="180">
        <f t="shared" si="24"/>
        <v>0</v>
      </c>
      <c r="AI174" s="180">
        <f t="shared" si="25"/>
        <v>0</v>
      </c>
      <c r="AJ174" s="180">
        <f t="shared" si="26"/>
        <v>0</v>
      </c>
      <c r="AK174" s="193">
        <f t="shared" si="27"/>
        <v>0</v>
      </c>
      <c r="AL174" s="70"/>
      <c r="AN174" s="155"/>
      <c r="AO174" s="155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33"/>
      <c r="BB174" s="133"/>
      <c r="BC174" s="133"/>
      <c r="BD174" s="133"/>
      <c r="BE174" s="133"/>
    </row>
    <row r="175" spans="1:57" s="31" customFormat="1" ht="17.25" customHeight="1" x14ac:dyDescent="0.2">
      <c r="A175" s="72">
        <v>158</v>
      </c>
      <c r="B175" s="234"/>
      <c r="C175" s="234"/>
      <c r="D175" s="234"/>
      <c r="E175" s="234"/>
      <c r="F175" s="234"/>
      <c r="G175" s="234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1"/>
      <c r="T175" s="232"/>
      <c r="U175" s="233"/>
      <c r="V175" s="230"/>
      <c r="W175" s="230"/>
      <c r="X175" s="230"/>
      <c r="Y175" s="181"/>
      <c r="Z175" s="231"/>
      <c r="AA175" s="232"/>
      <c r="AB175" s="233"/>
      <c r="AC175" s="180">
        <f t="shared" si="19"/>
        <v>0</v>
      </c>
      <c r="AD175" s="180">
        <f t="shared" si="20"/>
        <v>0</v>
      </c>
      <c r="AE175" s="180">
        <f t="shared" si="21"/>
        <v>0</v>
      </c>
      <c r="AF175" s="180">
        <f t="shared" si="22"/>
        <v>0</v>
      </c>
      <c r="AG175" s="180">
        <f t="shared" si="23"/>
        <v>0</v>
      </c>
      <c r="AH175" s="180">
        <f t="shared" si="24"/>
        <v>0</v>
      </c>
      <c r="AI175" s="180">
        <f t="shared" si="25"/>
        <v>0</v>
      </c>
      <c r="AJ175" s="180">
        <f t="shared" si="26"/>
        <v>0</v>
      </c>
      <c r="AK175" s="193">
        <f t="shared" si="27"/>
        <v>0</v>
      </c>
      <c r="AL175" s="70"/>
      <c r="AN175" s="155"/>
      <c r="AO175" s="155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33"/>
      <c r="BB175" s="133"/>
      <c r="BC175" s="133"/>
      <c r="BD175" s="133"/>
      <c r="BE175" s="133"/>
    </row>
    <row r="176" spans="1:57" s="31" customFormat="1" ht="17.25" customHeight="1" x14ac:dyDescent="0.2">
      <c r="A176" s="72">
        <v>159</v>
      </c>
      <c r="B176" s="234"/>
      <c r="C176" s="234"/>
      <c r="D176" s="234"/>
      <c r="E176" s="234"/>
      <c r="F176" s="234"/>
      <c r="G176" s="234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1"/>
      <c r="T176" s="232"/>
      <c r="U176" s="233"/>
      <c r="V176" s="230"/>
      <c r="W176" s="230"/>
      <c r="X176" s="230"/>
      <c r="Y176" s="181"/>
      <c r="Z176" s="231"/>
      <c r="AA176" s="232"/>
      <c r="AB176" s="233"/>
      <c r="AC176" s="180">
        <f t="shared" si="19"/>
        <v>0</v>
      </c>
      <c r="AD176" s="180">
        <f t="shared" si="20"/>
        <v>0</v>
      </c>
      <c r="AE176" s="180">
        <f t="shared" si="21"/>
        <v>0</v>
      </c>
      <c r="AF176" s="180">
        <f t="shared" si="22"/>
        <v>0</v>
      </c>
      <c r="AG176" s="180">
        <f t="shared" si="23"/>
        <v>0</v>
      </c>
      <c r="AH176" s="180">
        <f t="shared" si="24"/>
        <v>0</v>
      </c>
      <c r="AI176" s="180">
        <f t="shared" si="25"/>
        <v>0</v>
      </c>
      <c r="AJ176" s="180">
        <f t="shared" si="26"/>
        <v>0</v>
      </c>
      <c r="AK176" s="193">
        <f t="shared" si="27"/>
        <v>0</v>
      </c>
      <c r="AL176" s="70"/>
      <c r="AN176" s="155"/>
      <c r="AO176" s="155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33"/>
      <c r="BB176" s="133"/>
      <c r="BC176" s="133"/>
      <c r="BD176" s="133"/>
      <c r="BE176" s="133"/>
    </row>
    <row r="177" spans="1:57" s="31" customFormat="1" ht="17.25" customHeight="1" x14ac:dyDescent="0.2">
      <c r="A177" s="72">
        <v>160</v>
      </c>
      <c r="B177" s="234"/>
      <c r="C177" s="234"/>
      <c r="D177" s="234"/>
      <c r="E177" s="234"/>
      <c r="F177" s="234"/>
      <c r="G177" s="234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1"/>
      <c r="T177" s="232"/>
      <c r="U177" s="233"/>
      <c r="V177" s="230"/>
      <c r="W177" s="230"/>
      <c r="X177" s="230"/>
      <c r="Y177" s="181"/>
      <c r="Z177" s="231"/>
      <c r="AA177" s="232"/>
      <c r="AB177" s="233"/>
      <c r="AC177" s="180">
        <f t="shared" si="19"/>
        <v>0</v>
      </c>
      <c r="AD177" s="180">
        <f t="shared" si="20"/>
        <v>0</v>
      </c>
      <c r="AE177" s="180">
        <f t="shared" si="21"/>
        <v>0</v>
      </c>
      <c r="AF177" s="180">
        <f t="shared" si="22"/>
        <v>0</v>
      </c>
      <c r="AG177" s="180">
        <f t="shared" si="23"/>
        <v>0</v>
      </c>
      <c r="AH177" s="180">
        <f t="shared" si="24"/>
        <v>0</v>
      </c>
      <c r="AI177" s="180">
        <f t="shared" si="25"/>
        <v>0</v>
      </c>
      <c r="AJ177" s="180">
        <f t="shared" si="26"/>
        <v>0</v>
      </c>
      <c r="AK177" s="193">
        <f t="shared" si="27"/>
        <v>0</v>
      </c>
      <c r="AL177" s="70"/>
      <c r="AN177" s="155"/>
      <c r="AO177" s="155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33"/>
      <c r="BB177" s="133"/>
      <c r="BC177" s="133"/>
      <c r="BD177" s="133"/>
      <c r="BE177" s="133"/>
    </row>
    <row r="178" spans="1:57" s="31" customFormat="1" ht="17.25" customHeight="1" x14ac:dyDescent="0.2">
      <c r="A178" s="72">
        <v>161</v>
      </c>
      <c r="B178" s="234"/>
      <c r="C178" s="234"/>
      <c r="D178" s="234"/>
      <c r="E178" s="234"/>
      <c r="F178" s="234"/>
      <c r="G178" s="234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1"/>
      <c r="T178" s="232"/>
      <c r="U178" s="233"/>
      <c r="V178" s="230"/>
      <c r="W178" s="230"/>
      <c r="X178" s="230"/>
      <c r="Y178" s="181"/>
      <c r="Z178" s="231"/>
      <c r="AA178" s="232"/>
      <c r="AB178" s="233"/>
      <c r="AC178" s="180">
        <f t="shared" si="19"/>
        <v>0</v>
      </c>
      <c r="AD178" s="180">
        <f t="shared" si="20"/>
        <v>0</v>
      </c>
      <c r="AE178" s="180">
        <f t="shared" si="21"/>
        <v>0</v>
      </c>
      <c r="AF178" s="180">
        <f t="shared" si="22"/>
        <v>0</v>
      </c>
      <c r="AG178" s="180">
        <f t="shared" si="23"/>
        <v>0</v>
      </c>
      <c r="AH178" s="180">
        <f t="shared" si="24"/>
        <v>0</v>
      </c>
      <c r="AI178" s="180">
        <f t="shared" si="25"/>
        <v>0</v>
      </c>
      <c r="AJ178" s="180">
        <f t="shared" si="26"/>
        <v>0</v>
      </c>
      <c r="AK178" s="193">
        <f t="shared" si="27"/>
        <v>0</v>
      </c>
      <c r="AL178" s="70"/>
      <c r="AN178" s="155"/>
      <c r="AO178" s="155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33"/>
      <c r="BB178" s="133"/>
      <c r="BC178" s="133"/>
      <c r="BD178" s="133"/>
      <c r="BE178" s="133"/>
    </row>
    <row r="179" spans="1:57" s="31" customFormat="1" ht="17.25" customHeight="1" x14ac:dyDescent="0.2">
      <c r="A179" s="72">
        <v>162</v>
      </c>
      <c r="B179" s="234"/>
      <c r="C179" s="234"/>
      <c r="D179" s="234"/>
      <c r="E179" s="234"/>
      <c r="F179" s="234"/>
      <c r="G179" s="234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1"/>
      <c r="T179" s="232"/>
      <c r="U179" s="233"/>
      <c r="V179" s="230"/>
      <c r="W179" s="230"/>
      <c r="X179" s="230"/>
      <c r="Y179" s="181"/>
      <c r="Z179" s="231"/>
      <c r="AA179" s="232"/>
      <c r="AB179" s="233"/>
      <c r="AC179" s="180">
        <f t="shared" si="19"/>
        <v>0</v>
      </c>
      <c r="AD179" s="180">
        <f t="shared" si="20"/>
        <v>0</v>
      </c>
      <c r="AE179" s="180">
        <f t="shared" si="21"/>
        <v>0</v>
      </c>
      <c r="AF179" s="180">
        <f t="shared" si="22"/>
        <v>0</v>
      </c>
      <c r="AG179" s="180">
        <f t="shared" si="23"/>
        <v>0</v>
      </c>
      <c r="AH179" s="180">
        <f t="shared" si="24"/>
        <v>0</v>
      </c>
      <c r="AI179" s="180">
        <f t="shared" si="25"/>
        <v>0</v>
      </c>
      <c r="AJ179" s="180">
        <f t="shared" si="26"/>
        <v>0</v>
      </c>
      <c r="AK179" s="193">
        <f t="shared" si="27"/>
        <v>0</v>
      </c>
      <c r="AL179" s="70"/>
      <c r="AN179" s="155"/>
      <c r="AO179" s="155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33"/>
      <c r="BB179" s="133"/>
      <c r="BC179" s="133"/>
      <c r="BD179" s="133"/>
      <c r="BE179" s="133"/>
    </row>
    <row r="180" spans="1:57" s="31" customFormat="1" ht="17.25" customHeight="1" x14ac:dyDescent="0.2">
      <c r="A180" s="72">
        <v>163</v>
      </c>
      <c r="B180" s="234"/>
      <c r="C180" s="234"/>
      <c r="D180" s="234"/>
      <c r="E180" s="234"/>
      <c r="F180" s="234"/>
      <c r="G180" s="234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1"/>
      <c r="T180" s="232"/>
      <c r="U180" s="233"/>
      <c r="V180" s="230"/>
      <c r="W180" s="230"/>
      <c r="X180" s="230"/>
      <c r="Y180" s="181"/>
      <c r="Z180" s="231"/>
      <c r="AA180" s="232"/>
      <c r="AB180" s="233"/>
      <c r="AC180" s="180">
        <f t="shared" si="19"/>
        <v>0</v>
      </c>
      <c r="AD180" s="180">
        <f t="shared" si="20"/>
        <v>0</v>
      </c>
      <c r="AE180" s="180">
        <f t="shared" si="21"/>
        <v>0</v>
      </c>
      <c r="AF180" s="180">
        <f t="shared" si="22"/>
        <v>0</v>
      </c>
      <c r="AG180" s="180">
        <f t="shared" si="23"/>
        <v>0</v>
      </c>
      <c r="AH180" s="180">
        <f t="shared" si="24"/>
        <v>0</v>
      </c>
      <c r="AI180" s="180">
        <f t="shared" si="25"/>
        <v>0</v>
      </c>
      <c r="AJ180" s="180">
        <f t="shared" si="26"/>
        <v>0</v>
      </c>
      <c r="AK180" s="193">
        <f t="shared" si="27"/>
        <v>0</v>
      </c>
      <c r="AL180" s="70"/>
      <c r="AN180" s="155"/>
      <c r="AO180" s="155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33"/>
      <c r="BB180" s="133"/>
      <c r="BC180" s="133"/>
      <c r="BD180" s="133"/>
      <c r="BE180" s="133"/>
    </row>
    <row r="181" spans="1:57" s="31" customFormat="1" ht="17.25" customHeight="1" x14ac:dyDescent="0.2">
      <c r="A181" s="72">
        <v>164</v>
      </c>
      <c r="B181" s="234"/>
      <c r="C181" s="234"/>
      <c r="D181" s="234"/>
      <c r="E181" s="234"/>
      <c r="F181" s="234"/>
      <c r="G181" s="234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1"/>
      <c r="T181" s="232"/>
      <c r="U181" s="233"/>
      <c r="V181" s="230"/>
      <c r="W181" s="230"/>
      <c r="X181" s="230"/>
      <c r="Y181" s="181"/>
      <c r="Z181" s="231"/>
      <c r="AA181" s="232"/>
      <c r="AB181" s="233"/>
      <c r="AC181" s="180">
        <f t="shared" si="19"/>
        <v>0</v>
      </c>
      <c r="AD181" s="180">
        <f t="shared" si="20"/>
        <v>0</v>
      </c>
      <c r="AE181" s="180">
        <f t="shared" si="21"/>
        <v>0</v>
      </c>
      <c r="AF181" s="180">
        <f t="shared" si="22"/>
        <v>0</v>
      </c>
      <c r="AG181" s="180">
        <f t="shared" si="23"/>
        <v>0</v>
      </c>
      <c r="AH181" s="180">
        <f t="shared" si="24"/>
        <v>0</v>
      </c>
      <c r="AI181" s="180">
        <f t="shared" si="25"/>
        <v>0</v>
      </c>
      <c r="AJ181" s="180">
        <f t="shared" si="26"/>
        <v>0</v>
      </c>
      <c r="AK181" s="193">
        <f t="shared" si="27"/>
        <v>0</v>
      </c>
      <c r="AL181" s="70"/>
      <c r="AN181" s="155"/>
      <c r="AO181" s="155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33"/>
      <c r="BB181" s="133"/>
      <c r="BC181" s="133"/>
      <c r="BD181" s="133"/>
      <c r="BE181" s="133"/>
    </row>
    <row r="182" spans="1:57" s="31" customFormat="1" ht="17.25" customHeight="1" x14ac:dyDescent="0.2">
      <c r="A182" s="72">
        <v>165</v>
      </c>
      <c r="B182" s="234"/>
      <c r="C182" s="234"/>
      <c r="D182" s="234"/>
      <c r="E182" s="234"/>
      <c r="F182" s="234"/>
      <c r="G182" s="234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1"/>
      <c r="T182" s="232"/>
      <c r="U182" s="233"/>
      <c r="V182" s="230"/>
      <c r="W182" s="230"/>
      <c r="X182" s="230"/>
      <c r="Y182" s="181"/>
      <c r="Z182" s="231"/>
      <c r="AA182" s="232"/>
      <c r="AB182" s="233"/>
      <c r="AC182" s="180">
        <f t="shared" si="19"/>
        <v>0</v>
      </c>
      <c r="AD182" s="180">
        <f t="shared" si="20"/>
        <v>0</v>
      </c>
      <c r="AE182" s="180">
        <f t="shared" si="21"/>
        <v>0</v>
      </c>
      <c r="AF182" s="180">
        <f t="shared" si="22"/>
        <v>0</v>
      </c>
      <c r="AG182" s="180">
        <f t="shared" si="23"/>
        <v>0</v>
      </c>
      <c r="AH182" s="180">
        <f t="shared" si="24"/>
        <v>0</v>
      </c>
      <c r="AI182" s="180">
        <f t="shared" si="25"/>
        <v>0</v>
      </c>
      <c r="AJ182" s="180">
        <f t="shared" si="26"/>
        <v>0</v>
      </c>
      <c r="AK182" s="193">
        <f t="shared" si="27"/>
        <v>0</v>
      </c>
      <c r="AL182" s="70"/>
      <c r="AN182" s="155"/>
      <c r="AO182" s="155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33"/>
      <c r="BB182" s="133"/>
      <c r="BC182" s="133"/>
      <c r="BD182" s="133"/>
      <c r="BE182" s="133"/>
    </row>
    <row r="183" spans="1:57" s="31" customFormat="1" ht="17.25" customHeight="1" x14ac:dyDescent="0.2">
      <c r="A183" s="72">
        <v>166</v>
      </c>
      <c r="B183" s="234"/>
      <c r="C183" s="234"/>
      <c r="D183" s="234"/>
      <c r="E183" s="234"/>
      <c r="F183" s="234"/>
      <c r="G183" s="234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1"/>
      <c r="T183" s="232"/>
      <c r="U183" s="233"/>
      <c r="V183" s="230"/>
      <c r="W183" s="230"/>
      <c r="X183" s="230"/>
      <c r="Y183" s="181"/>
      <c r="Z183" s="231"/>
      <c r="AA183" s="232"/>
      <c r="AB183" s="233"/>
      <c r="AC183" s="180">
        <f t="shared" si="19"/>
        <v>0</v>
      </c>
      <c r="AD183" s="180">
        <f t="shared" si="20"/>
        <v>0</v>
      </c>
      <c r="AE183" s="180">
        <f t="shared" si="21"/>
        <v>0</v>
      </c>
      <c r="AF183" s="180">
        <f t="shared" si="22"/>
        <v>0</v>
      </c>
      <c r="AG183" s="180">
        <f t="shared" si="23"/>
        <v>0</v>
      </c>
      <c r="AH183" s="180">
        <f t="shared" si="24"/>
        <v>0</v>
      </c>
      <c r="AI183" s="180">
        <f t="shared" si="25"/>
        <v>0</v>
      </c>
      <c r="AJ183" s="180">
        <f t="shared" si="26"/>
        <v>0</v>
      </c>
      <c r="AK183" s="193">
        <f t="shared" si="27"/>
        <v>0</v>
      </c>
      <c r="AL183" s="70"/>
      <c r="AN183" s="155"/>
      <c r="AO183" s="155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33"/>
      <c r="BB183" s="133"/>
      <c r="BC183" s="133"/>
      <c r="BD183" s="133"/>
      <c r="BE183" s="133"/>
    </row>
    <row r="184" spans="1:57" s="31" customFormat="1" ht="17.25" customHeight="1" x14ac:dyDescent="0.2">
      <c r="A184" s="72">
        <v>167</v>
      </c>
      <c r="B184" s="234"/>
      <c r="C184" s="234"/>
      <c r="D184" s="234"/>
      <c r="E184" s="234"/>
      <c r="F184" s="234"/>
      <c r="G184" s="234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1"/>
      <c r="T184" s="232"/>
      <c r="U184" s="233"/>
      <c r="V184" s="230"/>
      <c r="W184" s="230"/>
      <c r="X184" s="230"/>
      <c r="Y184" s="181"/>
      <c r="Z184" s="231"/>
      <c r="AA184" s="232"/>
      <c r="AB184" s="233"/>
      <c r="AC184" s="180">
        <f t="shared" si="19"/>
        <v>0</v>
      </c>
      <c r="AD184" s="180">
        <f t="shared" si="20"/>
        <v>0</v>
      </c>
      <c r="AE184" s="180">
        <f t="shared" si="21"/>
        <v>0</v>
      </c>
      <c r="AF184" s="180">
        <f t="shared" si="22"/>
        <v>0</v>
      </c>
      <c r="AG184" s="180">
        <f t="shared" si="23"/>
        <v>0</v>
      </c>
      <c r="AH184" s="180">
        <f t="shared" si="24"/>
        <v>0</v>
      </c>
      <c r="AI184" s="180">
        <f t="shared" si="25"/>
        <v>0</v>
      </c>
      <c r="AJ184" s="180">
        <f t="shared" si="26"/>
        <v>0</v>
      </c>
      <c r="AK184" s="193">
        <f t="shared" si="27"/>
        <v>0</v>
      </c>
      <c r="AL184" s="70"/>
      <c r="AN184" s="155"/>
      <c r="AO184" s="155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33"/>
      <c r="BB184" s="133"/>
      <c r="BC184" s="133"/>
      <c r="BD184" s="133"/>
      <c r="BE184" s="133"/>
    </row>
    <row r="185" spans="1:57" s="31" customFormat="1" ht="17.25" customHeight="1" x14ac:dyDescent="0.2">
      <c r="A185" s="72">
        <v>168</v>
      </c>
      <c r="B185" s="234"/>
      <c r="C185" s="234"/>
      <c r="D185" s="234"/>
      <c r="E185" s="234"/>
      <c r="F185" s="234"/>
      <c r="G185" s="234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1"/>
      <c r="T185" s="232"/>
      <c r="U185" s="233"/>
      <c r="V185" s="230"/>
      <c r="W185" s="230"/>
      <c r="X185" s="230"/>
      <c r="Y185" s="181"/>
      <c r="Z185" s="231"/>
      <c r="AA185" s="232"/>
      <c r="AB185" s="233"/>
      <c r="AC185" s="180">
        <f t="shared" si="19"/>
        <v>0</v>
      </c>
      <c r="AD185" s="180">
        <f t="shared" si="20"/>
        <v>0</v>
      </c>
      <c r="AE185" s="180">
        <f t="shared" si="21"/>
        <v>0</v>
      </c>
      <c r="AF185" s="180">
        <f t="shared" si="22"/>
        <v>0</v>
      </c>
      <c r="AG185" s="180">
        <f t="shared" si="23"/>
        <v>0</v>
      </c>
      <c r="AH185" s="180">
        <f t="shared" si="24"/>
        <v>0</v>
      </c>
      <c r="AI185" s="180">
        <f t="shared" si="25"/>
        <v>0</v>
      </c>
      <c r="AJ185" s="180">
        <f t="shared" si="26"/>
        <v>0</v>
      </c>
      <c r="AK185" s="193">
        <f t="shared" si="27"/>
        <v>0</v>
      </c>
      <c r="AL185" s="70"/>
      <c r="AN185" s="155"/>
      <c r="AO185" s="155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33"/>
      <c r="BB185" s="133"/>
      <c r="BC185" s="133"/>
      <c r="BD185" s="133"/>
      <c r="BE185" s="133"/>
    </row>
    <row r="186" spans="1:57" s="31" customFormat="1" ht="17.25" customHeight="1" x14ac:dyDescent="0.2">
      <c r="A186" s="72">
        <v>169</v>
      </c>
      <c r="B186" s="234"/>
      <c r="C186" s="234"/>
      <c r="D186" s="234"/>
      <c r="E186" s="234"/>
      <c r="F186" s="234"/>
      <c r="G186" s="234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1"/>
      <c r="T186" s="232"/>
      <c r="U186" s="233"/>
      <c r="V186" s="230"/>
      <c r="W186" s="230"/>
      <c r="X186" s="230"/>
      <c r="Y186" s="181"/>
      <c r="Z186" s="231"/>
      <c r="AA186" s="232"/>
      <c r="AB186" s="233"/>
      <c r="AC186" s="180">
        <f t="shared" si="19"/>
        <v>0</v>
      </c>
      <c r="AD186" s="180">
        <f t="shared" si="20"/>
        <v>0</v>
      </c>
      <c r="AE186" s="180">
        <f t="shared" si="21"/>
        <v>0</v>
      </c>
      <c r="AF186" s="180">
        <f t="shared" si="22"/>
        <v>0</v>
      </c>
      <c r="AG186" s="180">
        <f t="shared" si="23"/>
        <v>0</v>
      </c>
      <c r="AH186" s="180">
        <f t="shared" si="24"/>
        <v>0</v>
      </c>
      <c r="AI186" s="180">
        <f t="shared" si="25"/>
        <v>0</v>
      </c>
      <c r="AJ186" s="180">
        <f t="shared" si="26"/>
        <v>0</v>
      </c>
      <c r="AK186" s="193">
        <f t="shared" si="27"/>
        <v>0</v>
      </c>
      <c r="AL186" s="70"/>
      <c r="AN186" s="155"/>
      <c r="AO186" s="155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33"/>
      <c r="BB186" s="133"/>
      <c r="BC186" s="133"/>
      <c r="BD186" s="133"/>
      <c r="BE186" s="133"/>
    </row>
    <row r="187" spans="1:57" s="31" customFormat="1" ht="17.25" customHeight="1" x14ac:dyDescent="0.2">
      <c r="A187" s="72">
        <v>170</v>
      </c>
      <c r="B187" s="234"/>
      <c r="C187" s="234"/>
      <c r="D187" s="234"/>
      <c r="E187" s="234"/>
      <c r="F187" s="234"/>
      <c r="G187" s="234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1"/>
      <c r="T187" s="232"/>
      <c r="U187" s="233"/>
      <c r="V187" s="230"/>
      <c r="W187" s="230"/>
      <c r="X187" s="230"/>
      <c r="Y187" s="181"/>
      <c r="Z187" s="231"/>
      <c r="AA187" s="232"/>
      <c r="AB187" s="233"/>
      <c r="AC187" s="180">
        <f t="shared" si="19"/>
        <v>0</v>
      </c>
      <c r="AD187" s="180">
        <f t="shared" si="20"/>
        <v>0</v>
      </c>
      <c r="AE187" s="180">
        <f t="shared" si="21"/>
        <v>0</v>
      </c>
      <c r="AF187" s="180">
        <f t="shared" si="22"/>
        <v>0</v>
      </c>
      <c r="AG187" s="180">
        <f t="shared" si="23"/>
        <v>0</v>
      </c>
      <c r="AH187" s="180">
        <f t="shared" si="24"/>
        <v>0</v>
      </c>
      <c r="AI187" s="180">
        <f t="shared" si="25"/>
        <v>0</v>
      </c>
      <c r="AJ187" s="180">
        <f t="shared" si="26"/>
        <v>0</v>
      </c>
      <c r="AK187" s="193">
        <f t="shared" si="27"/>
        <v>0</v>
      </c>
      <c r="AL187" s="70"/>
      <c r="AN187" s="155"/>
      <c r="AO187" s="155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33"/>
      <c r="BB187" s="133"/>
      <c r="BC187" s="133"/>
      <c r="BD187" s="133"/>
      <c r="BE187" s="133"/>
    </row>
    <row r="188" spans="1:57" s="31" customFormat="1" ht="17.25" customHeight="1" x14ac:dyDescent="0.2">
      <c r="A188" s="72">
        <v>171</v>
      </c>
      <c r="B188" s="234"/>
      <c r="C188" s="234"/>
      <c r="D188" s="234"/>
      <c r="E188" s="234"/>
      <c r="F188" s="234"/>
      <c r="G188" s="234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1"/>
      <c r="T188" s="232"/>
      <c r="U188" s="233"/>
      <c r="V188" s="230"/>
      <c r="W188" s="230"/>
      <c r="X188" s="230"/>
      <c r="Y188" s="181"/>
      <c r="Z188" s="231"/>
      <c r="AA188" s="232"/>
      <c r="AB188" s="233"/>
      <c r="AC188" s="180">
        <f t="shared" si="19"/>
        <v>0</v>
      </c>
      <c r="AD188" s="180">
        <f t="shared" si="20"/>
        <v>0</v>
      </c>
      <c r="AE188" s="180">
        <f t="shared" si="21"/>
        <v>0</v>
      </c>
      <c r="AF188" s="180">
        <f t="shared" si="22"/>
        <v>0</v>
      </c>
      <c r="AG188" s="180">
        <f t="shared" si="23"/>
        <v>0</v>
      </c>
      <c r="AH188" s="180">
        <f t="shared" si="24"/>
        <v>0</v>
      </c>
      <c r="AI188" s="180">
        <f t="shared" si="25"/>
        <v>0</v>
      </c>
      <c r="AJ188" s="180">
        <f t="shared" si="26"/>
        <v>0</v>
      </c>
      <c r="AK188" s="193">
        <f t="shared" si="27"/>
        <v>0</v>
      </c>
      <c r="AL188" s="70"/>
      <c r="AN188" s="155"/>
      <c r="AO188" s="155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33"/>
      <c r="BB188" s="133"/>
      <c r="BC188" s="133"/>
      <c r="BD188" s="133"/>
      <c r="BE188" s="133"/>
    </row>
    <row r="189" spans="1:57" s="31" customFormat="1" ht="17.25" customHeight="1" x14ac:dyDescent="0.2">
      <c r="A189" s="72">
        <v>172</v>
      </c>
      <c r="B189" s="234"/>
      <c r="C189" s="234"/>
      <c r="D189" s="234"/>
      <c r="E189" s="234"/>
      <c r="F189" s="234"/>
      <c r="G189" s="234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1"/>
      <c r="T189" s="232"/>
      <c r="U189" s="233"/>
      <c r="V189" s="230"/>
      <c r="W189" s="230"/>
      <c r="X189" s="230"/>
      <c r="Y189" s="181"/>
      <c r="Z189" s="231"/>
      <c r="AA189" s="232"/>
      <c r="AB189" s="233"/>
      <c r="AC189" s="180">
        <f t="shared" si="19"/>
        <v>0</v>
      </c>
      <c r="AD189" s="180">
        <f t="shared" si="20"/>
        <v>0</v>
      </c>
      <c r="AE189" s="180">
        <f t="shared" si="21"/>
        <v>0</v>
      </c>
      <c r="AF189" s="180">
        <f t="shared" si="22"/>
        <v>0</v>
      </c>
      <c r="AG189" s="180">
        <f t="shared" si="23"/>
        <v>0</v>
      </c>
      <c r="AH189" s="180">
        <f t="shared" si="24"/>
        <v>0</v>
      </c>
      <c r="AI189" s="180">
        <f t="shared" si="25"/>
        <v>0</v>
      </c>
      <c r="AJ189" s="180">
        <f t="shared" si="26"/>
        <v>0</v>
      </c>
      <c r="AK189" s="193">
        <f t="shared" si="27"/>
        <v>0</v>
      </c>
      <c r="AL189" s="70"/>
      <c r="AN189" s="155"/>
      <c r="AO189" s="155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33"/>
      <c r="BB189" s="133"/>
      <c r="BC189" s="133"/>
      <c r="BD189" s="133"/>
      <c r="BE189" s="133"/>
    </row>
    <row r="190" spans="1:57" s="31" customFormat="1" ht="17.25" customHeight="1" x14ac:dyDescent="0.2">
      <c r="A190" s="72">
        <v>173</v>
      </c>
      <c r="B190" s="234"/>
      <c r="C190" s="234"/>
      <c r="D190" s="234"/>
      <c r="E190" s="234"/>
      <c r="F190" s="234"/>
      <c r="G190" s="234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1"/>
      <c r="T190" s="232"/>
      <c r="U190" s="233"/>
      <c r="V190" s="230"/>
      <c r="W190" s="230"/>
      <c r="X190" s="230"/>
      <c r="Y190" s="181"/>
      <c r="Z190" s="231"/>
      <c r="AA190" s="232"/>
      <c r="AB190" s="233"/>
      <c r="AC190" s="180">
        <f t="shared" si="19"/>
        <v>0</v>
      </c>
      <c r="AD190" s="180">
        <f t="shared" si="20"/>
        <v>0</v>
      </c>
      <c r="AE190" s="180">
        <f t="shared" si="21"/>
        <v>0</v>
      </c>
      <c r="AF190" s="180">
        <f t="shared" si="22"/>
        <v>0</v>
      </c>
      <c r="AG190" s="180">
        <f t="shared" si="23"/>
        <v>0</v>
      </c>
      <c r="AH190" s="180">
        <f t="shared" si="24"/>
        <v>0</v>
      </c>
      <c r="AI190" s="180">
        <f t="shared" si="25"/>
        <v>0</v>
      </c>
      <c r="AJ190" s="180">
        <f t="shared" si="26"/>
        <v>0</v>
      </c>
      <c r="AK190" s="193">
        <f t="shared" si="27"/>
        <v>0</v>
      </c>
      <c r="AL190" s="70"/>
      <c r="AN190" s="155"/>
      <c r="AO190" s="155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33"/>
      <c r="BB190" s="133"/>
      <c r="BC190" s="133"/>
      <c r="BD190" s="133"/>
      <c r="BE190" s="133"/>
    </row>
    <row r="191" spans="1:57" s="31" customFormat="1" ht="17.25" customHeight="1" x14ac:dyDescent="0.2">
      <c r="A191" s="72">
        <v>174</v>
      </c>
      <c r="B191" s="234"/>
      <c r="C191" s="234"/>
      <c r="D191" s="234"/>
      <c r="E191" s="234"/>
      <c r="F191" s="234"/>
      <c r="G191" s="234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1"/>
      <c r="T191" s="232"/>
      <c r="U191" s="233"/>
      <c r="V191" s="230"/>
      <c r="W191" s="230"/>
      <c r="X191" s="230"/>
      <c r="Y191" s="181"/>
      <c r="Z191" s="231"/>
      <c r="AA191" s="232"/>
      <c r="AB191" s="233"/>
      <c r="AC191" s="180">
        <f t="shared" si="19"/>
        <v>0</v>
      </c>
      <c r="AD191" s="180">
        <f t="shared" si="20"/>
        <v>0</v>
      </c>
      <c r="AE191" s="180">
        <f t="shared" si="21"/>
        <v>0</v>
      </c>
      <c r="AF191" s="180">
        <f t="shared" si="22"/>
        <v>0</v>
      </c>
      <c r="AG191" s="180">
        <f t="shared" si="23"/>
        <v>0</v>
      </c>
      <c r="AH191" s="180">
        <f t="shared" si="24"/>
        <v>0</v>
      </c>
      <c r="AI191" s="180">
        <f t="shared" si="25"/>
        <v>0</v>
      </c>
      <c r="AJ191" s="180">
        <f t="shared" si="26"/>
        <v>0</v>
      </c>
      <c r="AK191" s="193">
        <f t="shared" si="27"/>
        <v>0</v>
      </c>
      <c r="AL191" s="70"/>
      <c r="AN191" s="155"/>
      <c r="AO191" s="155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33"/>
      <c r="BB191" s="133"/>
      <c r="BC191" s="133"/>
      <c r="BD191" s="133"/>
      <c r="BE191" s="133"/>
    </row>
    <row r="192" spans="1:57" s="31" customFormat="1" ht="17.25" customHeight="1" x14ac:dyDescent="0.2">
      <c r="A192" s="72">
        <v>175</v>
      </c>
      <c r="B192" s="234"/>
      <c r="C192" s="234"/>
      <c r="D192" s="234"/>
      <c r="E192" s="234"/>
      <c r="F192" s="234"/>
      <c r="G192" s="234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1"/>
      <c r="T192" s="232"/>
      <c r="U192" s="233"/>
      <c r="V192" s="230"/>
      <c r="W192" s="230"/>
      <c r="X192" s="230"/>
      <c r="Y192" s="181"/>
      <c r="Z192" s="231"/>
      <c r="AA192" s="232"/>
      <c r="AB192" s="233"/>
      <c r="AC192" s="180">
        <f t="shared" si="19"/>
        <v>0</v>
      </c>
      <c r="AD192" s="180">
        <f t="shared" si="20"/>
        <v>0</v>
      </c>
      <c r="AE192" s="180">
        <f t="shared" si="21"/>
        <v>0</v>
      </c>
      <c r="AF192" s="180">
        <f t="shared" si="22"/>
        <v>0</v>
      </c>
      <c r="AG192" s="180">
        <f t="shared" si="23"/>
        <v>0</v>
      </c>
      <c r="AH192" s="180">
        <f t="shared" si="24"/>
        <v>0</v>
      </c>
      <c r="AI192" s="180">
        <f t="shared" si="25"/>
        <v>0</v>
      </c>
      <c r="AJ192" s="180">
        <f t="shared" si="26"/>
        <v>0</v>
      </c>
      <c r="AK192" s="193">
        <f t="shared" si="27"/>
        <v>0</v>
      </c>
      <c r="AL192" s="70"/>
      <c r="AN192" s="155"/>
      <c r="AO192" s="155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33"/>
      <c r="BB192" s="133"/>
      <c r="BC192" s="133"/>
      <c r="BD192" s="133"/>
      <c r="BE192" s="133"/>
    </row>
    <row r="193" spans="1:57" s="31" customFormat="1" ht="17.25" customHeight="1" x14ac:dyDescent="0.2">
      <c r="A193" s="72">
        <v>176</v>
      </c>
      <c r="B193" s="234"/>
      <c r="C193" s="234"/>
      <c r="D193" s="234"/>
      <c r="E193" s="234"/>
      <c r="F193" s="234"/>
      <c r="G193" s="234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1"/>
      <c r="T193" s="232"/>
      <c r="U193" s="233"/>
      <c r="V193" s="230"/>
      <c r="W193" s="230"/>
      <c r="X193" s="230"/>
      <c r="Y193" s="181"/>
      <c r="Z193" s="231"/>
      <c r="AA193" s="232"/>
      <c r="AB193" s="233"/>
      <c r="AC193" s="180">
        <f t="shared" si="19"/>
        <v>0</v>
      </c>
      <c r="AD193" s="180">
        <f t="shared" si="20"/>
        <v>0</v>
      </c>
      <c r="AE193" s="180">
        <f t="shared" si="21"/>
        <v>0</v>
      </c>
      <c r="AF193" s="180">
        <f t="shared" si="22"/>
        <v>0</v>
      </c>
      <c r="AG193" s="180">
        <f t="shared" si="23"/>
        <v>0</v>
      </c>
      <c r="AH193" s="180">
        <f t="shared" si="24"/>
        <v>0</v>
      </c>
      <c r="AI193" s="180">
        <f t="shared" si="25"/>
        <v>0</v>
      </c>
      <c r="AJ193" s="180">
        <f t="shared" si="26"/>
        <v>0</v>
      </c>
      <c r="AK193" s="193">
        <f t="shared" si="27"/>
        <v>0</v>
      </c>
      <c r="AL193" s="70"/>
      <c r="AN193" s="155"/>
      <c r="AO193" s="155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33"/>
      <c r="BB193" s="133"/>
      <c r="BC193" s="133"/>
      <c r="BD193" s="133"/>
      <c r="BE193" s="133"/>
    </row>
    <row r="194" spans="1:57" s="31" customFormat="1" ht="17.25" customHeight="1" x14ac:dyDescent="0.2">
      <c r="A194" s="72">
        <v>177</v>
      </c>
      <c r="B194" s="234"/>
      <c r="C194" s="234"/>
      <c r="D194" s="234"/>
      <c r="E194" s="234"/>
      <c r="F194" s="234"/>
      <c r="G194" s="234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1"/>
      <c r="T194" s="232"/>
      <c r="U194" s="233"/>
      <c r="V194" s="230"/>
      <c r="W194" s="230"/>
      <c r="X194" s="230"/>
      <c r="Y194" s="181"/>
      <c r="Z194" s="231"/>
      <c r="AA194" s="232"/>
      <c r="AB194" s="233"/>
      <c r="AC194" s="180">
        <f t="shared" si="19"/>
        <v>0</v>
      </c>
      <c r="AD194" s="180">
        <f t="shared" si="20"/>
        <v>0</v>
      </c>
      <c r="AE194" s="180">
        <f t="shared" si="21"/>
        <v>0</v>
      </c>
      <c r="AF194" s="180">
        <f t="shared" si="22"/>
        <v>0</v>
      </c>
      <c r="AG194" s="180">
        <f t="shared" si="23"/>
        <v>0</v>
      </c>
      <c r="AH194" s="180">
        <f t="shared" si="24"/>
        <v>0</v>
      </c>
      <c r="AI194" s="180">
        <f t="shared" si="25"/>
        <v>0</v>
      </c>
      <c r="AJ194" s="180">
        <f t="shared" si="26"/>
        <v>0</v>
      </c>
      <c r="AK194" s="193">
        <f t="shared" si="27"/>
        <v>0</v>
      </c>
      <c r="AL194" s="70"/>
      <c r="AN194" s="155"/>
      <c r="AO194" s="155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33"/>
      <c r="BB194" s="133"/>
      <c r="BC194" s="133"/>
      <c r="BD194" s="133"/>
      <c r="BE194" s="133"/>
    </row>
    <row r="195" spans="1:57" s="31" customFormat="1" ht="17.25" customHeight="1" x14ac:dyDescent="0.2">
      <c r="A195" s="72">
        <v>178</v>
      </c>
      <c r="B195" s="234"/>
      <c r="C195" s="234"/>
      <c r="D195" s="234"/>
      <c r="E195" s="234"/>
      <c r="F195" s="234"/>
      <c r="G195" s="234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1"/>
      <c r="T195" s="232"/>
      <c r="U195" s="233"/>
      <c r="V195" s="230"/>
      <c r="W195" s="230"/>
      <c r="X195" s="230"/>
      <c r="Y195" s="181"/>
      <c r="Z195" s="231"/>
      <c r="AA195" s="232"/>
      <c r="AB195" s="233"/>
      <c r="AC195" s="180">
        <f t="shared" si="19"/>
        <v>0</v>
      </c>
      <c r="AD195" s="180">
        <f t="shared" si="20"/>
        <v>0</v>
      </c>
      <c r="AE195" s="180">
        <f t="shared" si="21"/>
        <v>0</v>
      </c>
      <c r="AF195" s="180">
        <f t="shared" si="22"/>
        <v>0</v>
      </c>
      <c r="AG195" s="180">
        <f t="shared" si="23"/>
        <v>0</v>
      </c>
      <c r="AH195" s="180">
        <f t="shared" si="24"/>
        <v>0</v>
      </c>
      <c r="AI195" s="180">
        <f t="shared" si="25"/>
        <v>0</v>
      </c>
      <c r="AJ195" s="180">
        <f t="shared" si="26"/>
        <v>0</v>
      </c>
      <c r="AK195" s="193">
        <f t="shared" si="27"/>
        <v>0</v>
      </c>
      <c r="AL195" s="70"/>
      <c r="AN195" s="155"/>
      <c r="AO195" s="155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33"/>
      <c r="BB195" s="133"/>
      <c r="BC195" s="133"/>
      <c r="BD195" s="133"/>
      <c r="BE195" s="133"/>
    </row>
    <row r="196" spans="1:57" s="31" customFormat="1" ht="17.25" customHeight="1" x14ac:dyDescent="0.2">
      <c r="A196" s="72">
        <v>179</v>
      </c>
      <c r="B196" s="234"/>
      <c r="C196" s="234"/>
      <c r="D196" s="234"/>
      <c r="E196" s="234"/>
      <c r="F196" s="234"/>
      <c r="G196" s="234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1"/>
      <c r="T196" s="232"/>
      <c r="U196" s="233"/>
      <c r="V196" s="230"/>
      <c r="W196" s="230"/>
      <c r="X196" s="230"/>
      <c r="Y196" s="181"/>
      <c r="Z196" s="231"/>
      <c r="AA196" s="232"/>
      <c r="AB196" s="233"/>
      <c r="AC196" s="180">
        <f t="shared" si="19"/>
        <v>0</v>
      </c>
      <c r="AD196" s="180">
        <f t="shared" si="20"/>
        <v>0</v>
      </c>
      <c r="AE196" s="180">
        <f t="shared" si="21"/>
        <v>0</v>
      </c>
      <c r="AF196" s="180">
        <f t="shared" si="22"/>
        <v>0</v>
      </c>
      <c r="AG196" s="180">
        <f t="shared" si="23"/>
        <v>0</v>
      </c>
      <c r="AH196" s="180">
        <f t="shared" si="24"/>
        <v>0</v>
      </c>
      <c r="AI196" s="180">
        <f t="shared" si="25"/>
        <v>0</v>
      </c>
      <c r="AJ196" s="180">
        <f t="shared" si="26"/>
        <v>0</v>
      </c>
      <c r="AK196" s="193">
        <f t="shared" si="27"/>
        <v>0</v>
      </c>
      <c r="AL196" s="70"/>
      <c r="AN196" s="155"/>
      <c r="AO196" s="155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33"/>
      <c r="BB196" s="133"/>
      <c r="BC196" s="133"/>
      <c r="BD196" s="133"/>
      <c r="BE196" s="133"/>
    </row>
    <row r="197" spans="1:57" s="31" customFormat="1" ht="17.25" customHeight="1" x14ac:dyDescent="0.2">
      <c r="A197" s="72">
        <v>180</v>
      </c>
      <c r="B197" s="234"/>
      <c r="C197" s="234"/>
      <c r="D197" s="234"/>
      <c r="E197" s="234"/>
      <c r="F197" s="234"/>
      <c r="G197" s="234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1"/>
      <c r="T197" s="232"/>
      <c r="U197" s="233"/>
      <c r="V197" s="230"/>
      <c r="W197" s="230"/>
      <c r="X197" s="230"/>
      <c r="Y197" s="181"/>
      <c r="Z197" s="231"/>
      <c r="AA197" s="232"/>
      <c r="AB197" s="233"/>
      <c r="AC197" s="180">
        <f t="shared" si="19"/>
        <v>0</v>
      </c>
      <c r="AD197" s="180">
        <f t="shared" si="20"/>
        <v>0</v>
      </c>
      <c r="AE197" s="180">
        <f t="shared" si="21"/>
        <v>0</v>
      </c>
      <c r="AF197" s="180">
        <f t="shared" si="22"/>
        <v>0</v>
      </c>
      <c r="AG197" s="180">
        <f t="shared" si="23"/>
        <v>0</v>
      </c>
      <c r="AH197" s="180">
        <f t="shared" si="24"/>
        <v>0</v>
      </c>
      <c r="AI197" s="180">
        <f t="shared" si="25"/>
        <v>0</v>
      </c>
      <c r="AJ197" s="180">
        <f t="shared" si="26"/>
        <v>0</v>
      </c>
      <c r="AK197" s="193">
        <f t="shared" si="27"/>
        <v>0</v>
      </c>
      <c r="AL197" s="70"/>
      <c r="AN197" s="155"/>
      <c r="AO197" s="155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33"/>
      <c r="BB197" s="133"/>
      <c r="BC197" s="133"/>
      <c r="BD197" s="133"/>
      <c r="BE197" s="133"/>
    </row>
    <row r="198" spans="1:57" s="31" customFormat="1" ht="17.25" customHeight="1" x14ac:dyDescent="0.2">
      <c r="A198" s="72">
        <v>181</v>
      </c>
      <c r="B198" s="234"/>
      <c r="C198" s="234"/>
      <c r="D198" s="234"/>
      <c r="E198" s="234"/>
      <c r="F198" s="234"/>
      <c r="G198" s="234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1"/>
      <c r="T198" s="232"/>
      <c r="U198" s="233"/>
      <c r="V198" s="230"/>
      <c r="W198" s="230"/>
      <c r="X198" s="230"/>
      <c r="Y198" s="181"/>
      <c r="Z198" s="231"/>
      <c r="AA198" s="232"/>
      <c r="AB198" s="233"/>
      <c r="AC198" s="180">
        <f t="shared" si="19"/>
        <v>0</v>
      </c>
      <c r="AD198" s="180">
        <f t="shared" si="20"/>
        <v>0</v>
      </c>
      <c r="AE198" s="180">
        <f t="shared" si="21"/>
        <v>0</v>
      </c>
      <c r="AF198" s="180">
        <f t="shared" si="22"/>
        <v>0</v>
      </c>
      <c r="AG198" s="180">
        <f t="shared" si="23"/>
        <v>0</v>
      </c>
      <c r="AH198" s="180">
        <f t="shared" si="24"/>
        <v>0</v>
      </c>
      <c r="AI198" s="180">
        <f t="shared" si="25"/>
        <v>0</v>
      </c>
      <c r="AJ198" s="180">
        <f t="shared" si="26"/>
        <v>0</v>
      </c>
      <c r="AK198" s="193">
        <f t="shared" si="27"/>
        <v>0</v>
      </c>
      <c r="AL198" s="70"/>
      <c r="AN198" s="155"/>
      <c r="AO198" s="155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33"/>
      <c r="BB198" s="133"/>
      <c r="BC198" s="133"/>
      <c r="BD198" s="133"/>
      <c r="BE198" s="133"/>
    </row>
    <row r="199" spans="1:57" s="31" customFormat="1" ht="17.25" customHeight="1" x14ac:dyDescent="0.2">
      <c r="A199" s="72">
        <v>182</v>
      </c>
      <c r="B199" s="234"/>
      <c r="C199" s="234"/>
      <c r="D199" s="234"/>
      <c r="E199" s="234"/>
      <c r="F199" s="234"/>
      <c r="G199" s="234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1"/>
      <c r="T199" s="232"/>
      <c r="U199" s="233"/>
      <c r="V199" s="230"/>
      <c r="W199" s="230"/>
      <c r="X199" s="230"/>
      <c r="Y199" s="181"/>
      <c r="Z199" s="231"/>
      <c r="AA199" s="232"/>
      <c r="AB199" s="233"/>
      <c r="AC199" s="180">
        <f t="shared" si="19"/>
        <v>0</v>
      </c>
      <c r="AD199" s="180">
        <f t="shared" si="20"/>
        <v>0</v>
      </c>
      <c r="AE199" s="180">
        <f t="shared" si="21"/>
        <v>0</v>
      </c>
      <c r="AF199" s="180">
        <f t="shared" si="22"/>
        <v>0</v>
      </c>
      <c r="AG199" s="180">
        <f t="shared" si="23"/>
        <v>0</v>
      </c>
      <c r="AH199" s="180">
        <f t="shared" si="24"/>
        <v>0</v>
      </c>
      <c r="AI199" s="180">
        <f t="shared" si="25"/>
        <v>0</v>
      </c>
      <c r="AJ199" s="180">
        <f t="shared" si="26"/>
        <v>0</v>
      </c>
      <c r="AK199" s="193">
        <f t="shared" si="27"/>
        <v>0</v>
      </c>
      <c r="AL199" s="70"/>
      <c r="AN199" s="155"/>
      <c r="AO199" s="155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33"/>
      <c r="BB199" s="133"/>
      <c r="BC199" s="133"/>
      <c r="BD199" s="133"/>
      <c r="BE199" s="133"/>
    </row>
    <row r="200" spans="1:57" s="31" customFormat="1" ht="17.25" customHeight="1" x14ac:dyDescent="0.2">
      <c r="A200" s="72">
        <v>183</v>
      </c>
      <c r="B200" s="234"/>
      <c r="C200" s="234"/>
      <c r="D200" s="234"/>
      <c r="E200" s="234"/>
      <c r="F200" s="234"/>
      <c r="G200" s="234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1"/>
      <c r="T200" s="232"/>
      <c r="U200" s="233"/>
      <c r="V200" s="230"/>
      <c r="W200" s="230"/>
      <c r="X200" s="230"/>
      <c r="Y200" s="181"/>
      <c r="Z200" s="231"/>
      <c r="AA200" s="232"/>
      <c r="AB200" s="233"/>
      <c r="AC200" s="180">
        <f t="shared" si="19"/>
        <v>0</v>
      </c>
      <c r="AD200" s="180">
        <f t="shared" si="20"/>
        <v>0</v>
      </c>
      <c r="AE200" s="180">
        <f t="shared" si="21"/>
        <v>0</v>
      </c>
      <c r="AF200" s="180">
        <f t="shared" si="22"/>
        <v>0</v>
      </c>
      <c r="AG200" s="180">
        <f t="shared" si="23"/>
        <v>0</v>
      </c>
      <c r="AH200" s="180">
        <f t="shared" si="24"/>
        <v>0</v>
      </c>
      <c r="AI200" s="180">
        <f t="shared" si="25"/>
        <v>0</v>
      </c>
      <c r="AJ200" s="180">
        <f t="shared" si="26"/>
        <v>0</v>
      </c>
      <c r="AK200" s="193">
        <f t="shared" si="27"/>
        <v>0</v>
      </c>
      <c r="AL200" s="70"/>
      <c r="AN200" s="155"/>
      <c r="AO200" s="155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33"/>
      <c r="BB200" s="133"/>
      <c r="BC200" s="133"/>
      <c r="BD200" s="133"/>
      <c r="BE200" s="133"/>
    </row>
    <row r="201" spans="1:57" s="31" customFormat="1" ht="17.25" customHeight="1" x14ac:dyDescent="0.2">
      <c r="A201" s="72">
        <v>184</v>
      </c>
      <c r="B201" s="234"/>
      <c r="C201" s="234"/>
      <c r="D201" s="234"/>
      <c r="E201" s="234"/>
      <c r="F201" s="234"/>
      <c r="G201" s="234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1"/>
      <c r="T201" s="232"/>
      <c r="U201" s="233"/>
      <c r="V201" s="230"/>
      <c r="W201" s="230"/>
      <c r="X201" s="230"/>
      <c r="Y201" s="181"/>
      <c r="Z201" s="231"/>
      <c r="AA201" s="232"/>
      <c r="AB201" s="233"/>
      <c r="AC201" s="180">
        <f t="shared" si="19"/>
        <v>0</v>
      </c>
      <c r="AD201" s="180">
        <f t="shared" si="20"/>
        <v>0</v>
      </c>
      <c r="AE201" s="180">
        <f t="shared" si="21"/>
        <v>0</v>
      </c>
      <c r="AF201" s="180">
        <f t="shared" si="22"/>
        <v>0</v>
      </c>
      <c r="AG201" s="180">
        <f t="shared" si="23"/>
        <v>0</v>
      </c>
      <c r="AH201" s="180">
        <f t="shared" si="24"/>
        <v>0</v>
      </c>
      <c r="AI201" s="180">
        <f t="shared" si="25"/>
        <v>0</v>
      </c>
      <c r="AJ201" s="180">
        <f t="shared" si="26"/>
        <v>0</v>
      </c>
      <c r="AK201" s="193">
        <f t="shared" si="27"/>
        <v>0</v>
      </c>
      <c r="AL201" s="70"/>
      <c r="AN201" s="155"/>
      <c r="AO201" s="155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33"/>
      <c r="BB201" s="133"/>
      <c r="BC201" s="133"/>
      <c r="BD201" s="133"/>
      <c r="BE201" s="133"/>
    </row>
    <row r="202" spans="1:57" s="31" customFormat="1" ht="17.25" customHeight="1" x14ac:dyDescent="0.2">
      <c r="A202" s="72">
        <v>185</v>
      </c>
      <c r="B202" s="234"/>
      <c r="C202" s="234"/>
      <c r="D202" s="234"/>
      <c r="E202" s="234"/>
      <c r="F202" s="234"/>
      <c r="G202" s="234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1"/>
      <c r="T202" s="232"/>
      <c r="U202" s="233"/>
      <c r="V202" s="230"/>
      <c r="W202" s="230"/>
      <c r="X202" s="230"/>
      <c r="Y202" s="181"/>
      <c r="Z202" s="231"/>
      <c r="AA202" s="232"/>
      <c r="AB202" s="233"/>
      <c r="AC202" s="180">
        <f t="shared" si="19"/>
        <v>0</v>
      </c>
      <c r="AD202" s="180">
        <f t="shared" si="20"/>
        <v>0</v>
      </c>
      <c r="AE202" s="180">
        <f t="shared" si="21"/>
        <v>0</v>
      </c>
      <c r="AF202" s="180">
        <f t="shared" si="22"/>
        <v>0</v>
      </c>
      <c r="AG202" s="180">
        <f t="shared" si="23"/>
        <v>0</v>
      </c>
      <c r="AH202" s="180">
        <f t="shared" si="24"/>
        <v>0</v>
      </c>
      <c r="AI202" s="180">
        <f t="shared" si="25"/>
        <v>0</v>
      </c>
      <c r="AJ202" s="180">
        <f t="shared" si="26"/>
        <v>0</v>
      </c>
      <c r="AK202" s="193">
        <f t="shared" si="27"/>
        <v>0</v>
      </c>
      <c r="AL202" s="70"/>
      <c r="AN202" s="155"/>
      <c r="AO202" s="155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33"/>
      <c r="BB202" s="133"/>
      <c r="BC202" s="133"/>
      <c r="BD202" s="133"/>
      <c r="BE202" s="133"/>
    </row>
    <row r="203" spans="1:57" s="31" customFormat="1" ht="17.25" customHeight="1" x14ac:dyDescent="0.2">
      <c r="A203" s="72">
        <v>186</v>
      </c>
      <c r="B203" s="234"/>
      <c r="C203" s="234"/>
      <c r="D203" s="234"/>
      <c r="E203" s="234"/>
      <c r="F203" s="234"/>
      <c r="G203" s="234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1"/>
      <c r="T203" s="232"/>
      <c r="U203" s="233"/>
      <c r="V203" s="230"/>
      <c r="W203" s="230"/>
      <c r="X203" s="230"/>
      <c r="Y203" s="181"/>
      <c r="Z203" s="231"/>
      <c r="AA203" s="232"/>
      <c r="AB203" s="233"/>
      <c r="AC203" s="180">
        <f t="shared" si="19"/>
        <v>0</v>
      </c>
      <c r="AD203" s="180">
        <f t="shared" si="20"/>
        <v>0</v>
      </c>
      <c r="AE203" s="180">
        <f t="shared" si="21"/>
        <v>0</v>
      </c>
      <c r="AF203" s="180">
        <f t="shared" si="22"/>
        <v>0</v>
      </c>
      <c r="AG203" s="180">
        <f t="shared" si="23"/>
        <v>0</v>
      </c>
      <c r="AH203" s="180">
        <f t="shared" si="24"/>
        <v>0</v>
      </c>
      <c r="AI203" s="180">
        <f t="shared" si="25"/>
        <v>0</v>
      </c>
      <c r="AJ203" s="180">
        <f t="shared" si="26"/>
        <v>0</v>
      </c>
      <c r="AK203" s="193">
        <f t="shared" si="27"/>
        <v>0</v>
      </c>
      <c r="AL203" s="70"/>
      <c r="AN203" s="155"/>
      <c r="AO203" s="155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33"/>
      <c r="BB203" s="133"/>
      <c r="BC203" s="133"/>
      <c r="BD203" s="133"/>
      <c r="BE203" s="133"/>
    </row>
    <row r="204" spans="1:57" s="31" customFormat="1" ht="17.25" customHeight="1" x14ac:dyDescent="0.2">
      <c r="A204" s="72">
        <v>187</v>
      </c>
      <c r="B204" s="234"/>
      <c r="C204" s="234"/>
      <c r="D204" s="234"/>
      <c r="E204" s="234"/>
      <c r="F204" s="234"/>
      <c r="G204" s="234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1"/>
      <c r="T204" s="232"/>
      <c r="U204" s="233"/>
      <c r="V204" s="230"/>
      <c r="W204" s="230"/>
      <c r="X204" s="230"/>
      <c r="Y204" s="181"/>
      <c r="Z204" s="231"/>
      <c r="AA204" s="232"/>
      <c r="AB204" s="233"/>
      <c r="AC204" s="180">
        <f t="shared" si="19"/>
        <v>0</v>
      </c>
      <c r="AD204" s="180">
        <f t="shared" si="20"/>
        <v>0</v>
      </c>
      <c r="AE204" s="180">
        <f t="shared" si="21"/>
        <v>0</v>
      </c>
      <c r="AF204" s="180">
        <f t="shared" si="22"/>
        <v>0</v>
      </c>
      <c r="AG204" s="180">
        <f t="shared" si="23"/>
        <v>0</v>
      </c>
      <c r="AH204" s="180">
        <f t="shared" si="24"/>
        <v>0</v>
      </c>
      <c r="AI204" s="180">
        <f t="shared" si="25"/>
        <v>0</v>
      </c>
      <c r="AJ204" s="180">
        <f t="shared" si="26"/>
        <v>0</v>
      </c>
      <c r="AK204" s="193">
        <f t="shared" si="27"/>
        <v>0</v>
      </c>
      <c r="AL204" s="70"/>
      <c r="AN204" s="155"/>
      <c r="AO204" s="155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33"/>
      <c r="BB204" s="133"/>
      <c r="BC204" s="133"/>
      <c r="BD204" s="133"/>
      <c r="BE204" s="133"/>
    </row>
    <row r="205" spans="1:57" s="31" customFormat="1" ht="17.25" customHeight="1" x14ac:dyDescent="0.2">
      <c r="A205" s="72">
        <v>188</v>
      </c>
      <c r="B205" s="234"/>
      <c r="C205" s="234"/>
      <c r="D205" s="234"/>
      <c r="E205" s="234"/>
      <c r="F205" s="234"/>
      <c r="G205" s="234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1"/>
      <c r="T205" s="232"/>
      <c r="U205" s="233"/>
      <c r="V205" s="230"/>
      <c r="W205" s="230"/>
      <c r="X205" s="230"/>
      <c r="Y205" s="181"/>
      <c r="Z205" s="231"/>
      <c r="AA205" s="232"/>
      <c r="AB205" s="233"/>
      <c r="AC205" s="180">
        <f t="shared" si="19"/>
        <v>0</v>
      </c>
      <c r="AD205" s="180">
        <f t="shared" si="20"/>
        <v>0</v>
      </c>
      <c r="AE205" s="180">
        <f t="shared" si="21"/>
        <v>0</v>
      </c>
      <c r="AF205" s="180">
        <f t="shared" si="22"/>
        <v>0</v>
      </c>
      <c r="AG205" s="180">
        <f t="shared" si="23"/>
        <v>0</v>
      </c>
      <c r="AH205" s="180">
        <f t="shared" si="24"/>
        <v>0</v>
      </c>
      <c r="AI205" s="180">
        <f t="shared" si="25"/>
        <v>0</v>
      </c>
      <c r="AJ205" s="180">
        <f t="shared" si="26"/>
        <v>0</v>
      </c>
      <c r="AK205" s="193">
        <f t="shared" si="27"/>
        <v>0</v>
      </c>
      <c r="AL205" s="70"/>
      <c r="AN205" s="155"/>
      <c r="AO205" s="155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33"/>
      <c r="BB205" s="133"/>
      <c r="BC205" s="133"/>
      <c r="BD205" s="133"/>
      <c r="BE205" s="133"/>
    </row>
    <row r="206" spans="1:57" s="31" customFormat="1" ht="17.25" customHeight="1" x14ac:dyDescent="0.2">
      <c r="A206" s="72">
        <v>189</v>
      </c>
      <c r="B206" s="234"/>
      <c r="C206" s="234"/>
      <c r="D206" s="234"/>
      <c r="E206" s="234"/>
      <c r="F206" s="234"/>
      <c r="G206" s="234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1"/>
      <c r="T206" s="232"/>
      <c r="U206" s="233"/>
      <c r="V206" s="230"/>
      <c r="W206" s="230"/>
      <c r="X206" s="230"/>
      <c r="Y206" s="181"/>
      <c r="Z206" s="231"/>
      <c r="AA206" s="232"/>
      <c r="AB206" s="233"/>
      <c r="AC206" s="180">
        <f t="shared" si="19"/>
        <v>0</v>
      </c>
      <c r="AD206" s="180">
        <f t="shared" si="20"/>
        <v>0</v>
      </c>
      <c r="AE206" s="180">
        <f t="shared" si="21"/>
        <v>0</v>
      </c>
      <c r="AF206" s="180">
        <f t="shared" si="22"/>
        <v>0</v>
      </c>
      <c r="AG206" s="180">
        <f t="shared" si="23"/>
        <v>0</v>
      </c>
      <c r="AH206" s="180">
        <f t="shared" si="24"/>
        <v>0</v>
      </c>
      <c r="AI206" s="180">
        <f t="shared" si="25"/>
        <v>0</v>
      </c>
      <c r="AJ206" s="180">
        <f t="shared" si="26"/>
        <v>0</v>
      </c>
      <c r="AK206" s="193">
        <f t="shared" si="27"/>
        <v>0</v>
      </c>
      <c r="AL206" s="70"/>
      <c r="AN206" s="155"/>
      <c r="AO206" s="155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33"/>
      <c r="BB206" s="133"/>
      <c r="BC206" s="133"/>
      <c r="BD206" s="133"/>
      <c r="BE206" s="133"/>
    </row>
    <row r="207" spans="1:57" s="31" customFormat="1" ht="17.25" customHeight="1" x14ac:dyDescent="0.2">
      <c r="A207" s="72">
        <v>190</v>
      </c>
      <c r="B207" s="234"/>
      <c r="C207" s="234"/>
      <c r="D207" s="234"/>
      <c r="E207" s="234"/>
      <c r="F207" s="234"/>
      <c r="G207" s="234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1"/>
      <c r="T207" s="232"/>
      <c r="U207" s="233"/>
      <c r="V207" s="230"/>
      <c r="W207" s="230"/>
      <c r="X207" s="230"/>
      <c r="Y207" s="181"/>
      <c r="Z207" s="231"/>
      <c r="AA207" s="232"/>
      <c r="AB207" s="233"/>
      <c r="AC207" s="180">
        <f t="shared" si="19"/>
        <v>0</v>
      </c>
      <c r="AD207" s="180">
        <f t="shared" si="20"/>
        <v>0</v>
      </c>
      <c r="AE207" s="180">
        <f t="shared" si="21"/>
        <v>0</v>
      </c>
      <c r="AF207" s="180">
        <f t="shared" si="22"/>
        <v>0</v>
      </c>
      <c r="AG207" s="180">
        <f t="shared" si="23"/>
        <v>0</v>
      </c>
      <c r="AH207" s="180">
        <f t="shared" si="24"/>
        <v>0</v>
      </c>
      <c r="AI207" s="180">
        <f t="shared" si="25"/>
        <v>0</v>
      </c>
      <c r="AJ207" s="180">
        <f t="shared" si="26"/>
        <v>0</v>
      </c>
      <c r="AK207" s="193">
        <f t="shared" si="27"/>
        <v>0</v>
      </c>
      <c r="AL207" s="70"/>
      <c r="AN207" s="155"/>
      <c r="AO207" s="155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33"/>
      <c r="BB207" s="133"/>
      <c r="BC207" s="133"/>
      <c r="BD207" s="133"/>
      <c r="BE207" s="133"/>
    </row>
    <row r="208" spans="1:57" s="31" customFormat="1" ht="17.25" customHeight="1" x14ac:dyDescent="0.2">
      <c r="A208" s="72">
        <v>191</v>
      </c>
      <c r="B208" s="234"/>
      <c r="C208" s="234"/>
      <c r="D208" s="234"/>
      <c r="E208" s="234"/>
      <c r="F208" s="234"/>
      <c r="G208" s="234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1"/>
      <c r="T208" s="232"/>
      <c r="U208" s="233"/>
      <c r="V208" s="230"/>
      <c r="W208" s="230"/>
      <c r="X208" s="230"/>
      <c r="Y208" s="181"/>
      <c r="Z208" s="231"/>
      <c r="AA208" s="232"/>
      <c r="AB208" s="233"/>
      <c r="AC208" s="180">
        <f t="shared" si="19"/>
        <v>0</v>
      </c>
      <c r="AD208" s="180">
        <f t="shared" si="20"/>
        <v>0</v>
      </c>
      <c r="AE208" s="180">
        <f t="shared" si="21"/>
        <v>0</v>
      </c>
      <c r="AF208" s="180">
        <f t="shared" si="22"/>
        <v>0</v>
      </c>
      <c r="AG208" s="180">
        <f t="shared" si="23"/>
        <v>0</v>
      </c>
      <c r="AH208" s="180">
        <f t="shared" si="24"/>
        <v>0</v>
      </c>
      <c r="AI208" s="180">
        <f t="shared" si="25"/>
        <v>0</v>
      </c>
      <c r="AJ208" s="180">
        <f t="shared" si="26"/>
        <v>0</v>
      </c>
      <c r="AK208" s="193">
        <f t="shared" si="27"/>
        <v>0</v>
      </c>
      <c r="AL208" s="70"/>
      <c r="AN208" s="155"/>
      <c r="AO208" s="155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33"/>
      <c r="BB208" s="133"/>
      <c r="BC208" s="133"/>
      <c r="BD208" s="133"/>
      <c r="BE208" s="133"/>
    </row>
    <row r="209" spans="1:57" s="31" customFormat="1" ht="17.25" customHeight="1" x14ac:dyDescent="0.2">
      <c r="A209" s="72">
        <v>192</v>
      </c>
      <c r="B209" s="234"/>
      <c r="C209" s="234"/>
      <c r="D209" s="234"/>
      <c r="E209" s="234"/>
      <c r="F209" s="234"/>
      <c r="G209" s="234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1"/>
      <c r="T209" s="232"/>
      <c r="U209" s="233"/>
      <c r="V209" s="230"/>
      <c r="W209" s="230"/>
      <c r="X209" s="230"/>
      <c r="Y209" s="181"/>
      <c r="Z209" s="231"/>
      <c r="AA209" s="232"/>
      <c r="AB209" s="233"/>
      <c r="AC209" s="180">
        <f t="shared" si="19"/>
        <v>0</v>
      </c>
      <c r="AD209" s="180">
        <f t="shared" si="20"/>
        <v>0</v>
      </c>
      <c r="AE209" s="180">
        <f t="shared" si="21"/>
        <v>0</v>
      </c>
      <c r="AF209" s="180">
        <f t="shared" si="22"/>
        <v>0</v>
      </c>
      <c r="AG209" s="180">
        <f t="shared" si="23"/>
        <v>0</v>
      </c>
      <c r="AH209" s="180">
        <f t="shared" si="24"/>
        <v>0</v>
      </c>
      <c r="AI209" s="180">
        <f t="shared" si="25"/>
        <v>0</v>
      </c>
      <c r="AJ209" s="180">
        <f t="shared" si="26"/>
        <v>0</v>
      </c>
      <c r="AK209" s="193">
        <f t="shared" si="27"/>
        <v>0</v>
      </c>
      <c r="AL209" s="70"/>
      <c r="AN209" s="155"/>
      <c r="AO209" s="155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33"/>
      <c r="BB209" s="133"/>
      <c r="BC209" s="133"/>
      <c r="BD209" s="133"/>
      <c r="BE209" s="133"/>
    </row>
    <row r="210" spans="1:57" s="31" customFormat="1" ht="17.25" customHeight="1" x14ac:dyDescent="0.2">
      <c r="A210" s="72">
        <v>193</v>
      </c>
      <c r="B210" s="234"/>
      <c r="C210" s="234"/>
      <c r="D210" s="234"/>
      <c r="E210" s="234"/>
      <c r="F210" s="234"/>
      <c r="G210" s="234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  <c r="S210" s="231"/>
      <c r="T210" s="232"/>
      <c r="U210" s="233"/>
      <c r="V210" s="230"/>
      <c r="W210" s="230"/>
      <c r="X210" s="230"/>
      <c r="Y210" s="181"/>
      <c r="Z210" s="231"/>
      <c r="AA210" s="232"/>
      <c r="AB210" s="233"/>
      <c r="AC210" s="180">
        <f t="shared" ref="AC210:AC225" si="28">IF((MID($Y210,1,1)="2"),($V210-$Z210),0)</f>
        <v>0</v>
      </c>
      <c r="AD210" s="180">
        <f t="shared" ref="AD210:AD225" si="29">IF(OR((MID($Y210,1,2)=("51")),(MID($Y210,1,2)=("52")),(MID($Y210,1,2)=("53")),(MID($Y210,1,2)=("54"))),($V210-$Z210),0)</f>
        <v>0</v>
      </c>
      <c r="AE210" s="180">
        <f t="shared" ref="AE210:AE225" si="30">IF((MID($Y210,1,2)="55"),($V210-$Z210),0)</f>
        <v>0</v>
      </c>
      <c r="AF210" s="180">
        <f t="shared" ref="AF210:AF225" si="31">IF((MID($Y210,1,2)="56"),($V210-$Z210),0)</f>
        <v>0</v>
      </c>
      <c r="AG210" s="180">
        <f t="shared" ref="AG210:AG225" si="32">IF((MID($Y210,1,2)="57"),($V210-$Z210),0)</f>
        <v>0</v>
      </c>
      <c r="AH210" s="180">
        <f t="shared" ref="AH210:AH225" si="33">IF((MID($Y210,1,2)="59"),($V210-$Z210),0)</f>
        <v>0</v>
      </c>
      <c r="AI210" s="180">
        <f t="shared" ref="AI210:AI225" si="34">IF((MID($Y210,1,1)="6"),($V210-$Z210),0)</f>
        <v>0</v>
      </c>
      <c r="AJ210" s="180">
        <f t="shared" ref="AJ210:AJ225" si="35">IF(OR(Y210="721 Beweissicherung",Y210="721 Untersuchungen Bodendenkmale"),0,IF((MID($Y210,1,1)="7"),($V210-$Z210),0))</f>
        <v>0</v>
      </c>
      <c r="AK210" s="193">
        <f t="shared" ref="AK210:AK225" si="36">IF(OR(Y210="721 Beweissicherung",Y210="721 Untersuchungen Bodendenkmale"),($V210-$Z210),0)</f>
        <v>0</v>
      </c>
      <c r="AL210" s="70"/>
      <c r="AN210" s="155"/>
      <c r="AO210" s="155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33"/>
      <c r="BB210" s="133"/>
      <c r="BC210" s="133"/>
      <c r="BD210" s="133"/>
      <c r="BE210" s="133"/>
    </row>
    <row r="211" spans="1:57" s="31" customFormat="1" ht="17.25" customHeight="1" x14ac:dyDescent="0.2">
      <c r="A211" s="72">
        <v>194</v>
      </c>
      <c r="B211" s="234"/>
      <c r="C211" s="234"/>
      <c r="D211" s="234"/>
      <c r="E211" s="234"/>
      <c r="F211" s="234"/>
      <c r="G211" s="234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1"/>
      <c r="T211" s="232"/>
      <c r="U211" s="233"/>
      <c r="V211" s="230"/>
      <c r="W211" s="230"/>
      <c r="X211" s="230"/>
      <c r="Y211" s="181"/>
      <c r="Z211" s="231"/>
      <c r="AA211" s="232"/>
      <c r="AB211" s="233"/>
      <c r="AC211" s="180">
        <f t="shared" si="28"/>
        <v>0</v>
      </c>
      <c r="AD211" s="180">
        <f t="shared" si="29"/>
        <v>0</v>
      </c>
      <c r="AE211" s="180">
        <f t="shared" si="30"/>
        <v>0</v>
      </c>
      <c r="AF211" s="180">
        <f t="shared" si="31"/>
        <v>0</v>
      </c>
      <c r="AG211" s="180">
        <f t="shared" si="32"/>
        <v>0</v>
      </c>
      <c r="AH211" s="180">
        <f t="shared" si="33"/>
        <v>0</v>
      </c>
      <c r="AI211" s="180">
        <f t="shared" si="34"/>
        <v>0</v>
      </c>
      <c r="AJ211" s="180">
        <f t="shared" si="35"/>
        <v>0</v>
      </c>
      <c r="AK211" s="193">
        <f t="shared" si="36"/>
        <v>0</v>
      </c>
      <c r="AL211" s="70"/>
      <c r="AN211" s="155"/>
      <c r="AO211" s="155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33"/>
      <c r="BB211" s="133"/>
      <c r="BC211" s="133"/>
      <c r="BD211" s="133"/>
      <c r="BE211" s="133"/>
    </row>
    <row r="212" spans="1:57" s="31" customFormat="1" ht="17.25" customHeight="1" x14ac:dyDescent="0.2">
      <c r="A212" s="72">
        <v>195</v>
      </c>
      <c r="B212" s="234"/>
      <c r="C212" s="234"/>
      <c r="D212" s="234"/>
      <c r="E212" s="234"/>
      <c r="F212" s="234"/>
      <c r="G212" s="234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1"/>
      <c r="T212" s="232"/>
      <c r="U212" s="233"/>
      <c r="V212" s="230"/>
      <c r="W212" s="230"/>
      <c r="X212" s="230"/>
      <c r="Y212" s="181"/>
      <c r="Z212" s="231"/>
      <c r="AA212" s="232"/>
      <c r="AB212" s="233"/>
      <c r="AC212" s="180">
        <f t="shared" si="28"/>
        <v>0</v>
      </c>
      <c r="AD212" s="180">
        <f t="shared" si="29"/>
        <v>0</v>
      </c>
      <c r="AE212" s="180">
        <f t="shared" si="30"/>
        <v>0</v>
      </c>
      <c r="AF212" s="180">
        <f t="shared" si="31"/>
        <v>0</v>
      </c>
      <c r="AG212" s="180">
        <f t="shared" si="32"/>
        <v>0</v>
      </c>
      <c r="AH212" s="180">
        <f t="shared" si="33"/>
        <v>0</v>
      </c>
      <c r="AI212" s="180">
        <f t="shared" si="34"/>
        <v>0</v>
      </c>
      <c r="AJ212" s="180">
        <f t="shared" si="35"/>
        <v>0</v>
      </c>
      <c r="AK212" s="193">
        <f t="shared" si="36"/>
        <v>0</v>
      </c>
      <c r="AL212" s="70"/>
      <c r="AN212" s="155"/>
      <c r="AO212" s="155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33"/>
      <c r="BB212" s="133"/>
      <c r="BC212" s="133"/>
      <c r="BD212" s="133"/>
      <c r="BE212" s="133"/>
    </row>
    <row r="213" spans="1:57" s="31" customFormat="1" ht="17.25" customHeight="1" x14ac:dyDescent="0.2">
      <c r="A213" s="72">
        <v>196</v>
      </c>
      <c r="B213" s="234"/>
      <c r="C213" s="234"/>
      <c r="D213" s="234"/>
      <c r="E213" s="234"/>
      <c r="F213" s="234"/>
      <c r="G213" s="234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1"/>
      <c r="T213" s="232"/>
      <c r="U213" s="233"/>
      <c r="V213" s="230"/>
      <c r="W213" s="230"/>
      <c r="X213" s="230"/>
      <c r="Y213" s="181"/>
      <c r="Z213" s="231"/>
      <c r="AA213" s="232"/>
      <c r="AB213" s="233"/>
      <c r="AC213" s="180">
        <f t="shared" si="28"/>
        <v>0</v>
      </c>
      <c r="AD213" s="180">
        <f t="shared" si="29"/>
        <v>0</v>
      </c>
      <c r="AE213" s="180">
        <f t="shared" si="30"/>
        <v>0</v>
      </c>
      <c r="AF213" s="180">
        <f t="shared" si="31"/>
        <v>0</v>
      </c>
      <c r="AG213" s="180">
        <f t="shared" si="32"/>
        <v>0</v>
      </c>
      <c r="AH213" s="180">
        <f t="shared" si="33"/>
        <v>0</v>
      </c>
      <c r="AI213" s="180">
        <f t="shared" si="34"/>
        <v>0</v>
      </c>
      <c r="AJ213" s="180">
        <f t="shared" si="35"/>
        <v>0</v>
      </c>
      <c r="AK213" s="193">
        <f t="shared" si="36"/>
        <v>0</v>
      </c>
      <c r="AL213" s="70"/>
      <c r="AN213" s="155"/>
      <c r="AO213" s="155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33"/>
      <c r="BB213" s="133"/>
      <c r="BC213" s="133"/>
      <c r="BD213" s="133"/>
      <c r="BE213" s="133"/>
    </row>
    <row r="214" spans="1:57" s="31" customFormat="1" ht="17.25" customHeight="1" x14ac:dyDescent="0.2">
      <c r="A214" s="72">
        <v>197</v>
      </c>
      <c r="B214" s="234"/>
      <c r="C214" s="234"/>
      <c r="D214" s="234"/>
      <c r="E214" s="234"/>
      <c r="F214" s="234"/>
      <c r="G214" s="234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1"/>
      <c r="T214" s="232"/>
      <c r="U214" s="233"/>
      <c r="V214" s="230"/>
      <c r="W214" s="230"/>
      <c r="X214" s="230"/>
      <c r="Y214" s="181"/>
      <c r="Z214" s="231"/>
      <c r="AA214" s="232"/>
      <c r="AB214" s="233"/>
      <c r="AC214" s="180">
        <f t="shared" si="28"/>
        <v>0</v>
      </c>
      <c r="AD214" s="180">
        <f t="shared" si="29"/>
        <v>0</v>
      </c>
      <c r="AE214" s="180">
        <f t="shared" si="30"/>
        <v>0</v>
      </c>
      <c r="AF214" s="180">
        <f t="shared" si="31"/>
        <v>0</v>
      </c>
      <c r="AG214" s="180">
        <f t="shared" si="32"/>
        <v>0</v>
      </c>
      <c r="AH214" s="180">
        <f t="shared" si="33"/>
        <v>0</v>
      </c>
      <c r="AI214" s="180">
        <f t="shared" si="34"/>
        <v>0</v>
      </c>
      <c r="AJ214" s="180">
        <f t="shared" si="35"/>
        <v>0</v>
      </c>
      <c r="AK214" s="193">
        <f t="shared" si="36"/>
        <v>0</v>
      </c>
      <c r="AL214" s="70"/>
      <c r="AN214" s="155"/>
      <c r="AO214" s="155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33"/>
      <c r="BB214" s="133"/>
      <c r="BC214" s="133"/>
      <c r="BD214" s="133"/>
      <c r="BE214" s="133"/>
    </row>
    <row r="215" spans="1:57" s="31" customFormat="1" ht="17.25" customHeight="1" x14ac:dyDescent="0.2">
      <c r="A215" s="72">
        <v>198</v>
      </c>
      <c r="B215" s="234"/>
      <c r="C215" s="234"/>
      <c r="D215" s="234"/>
      <c r="E215" s="234"/>
      <c r="F215" s="234"/>
      <c r="G215" s="234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1"/>
      <c r="T215" s="232"/>
      <c r="U215" s="233"/>
      <c r="V215" s="230"/>
      <c r="W215" s="230"/>
      <c r="X215" s="230"/>
      <c r="Y215" s="181"/>
      <c r="Z215" s="231"/>
      <c r="AA215" s="232"/>
      <c r="AB215" s="233"/>
      <c r="AC215" s="180">
        <f t="shared" si="28"/>
        <v>0</v>
      </c>
      <c r="AD215" s="180">
        <f t="shared" si="29"/>
        <v>0</v>
      </c>
      <c r="AE215" s="180">
        <f t="shared" si="30"/>
        <v>0</v>
      </c>
      <c r="AF215" s="180">
        <f t="shared" si="31"/>
        <v>0</v>
      </c>
      <c r="AG215" s="180">
        <f t="shared" si="32"/>
        <v>0</v>
      </c>
      <c r="AH215" s="180">
        <f t="shared" si="33"/>
        <v>0</v>
      </c>
      <c r="AI215" s="180">
        <f t="shared" si="34"/>
        <v>0</v>
      </c>
      <c r="AJ215" s="180">
        <f t="shared" si="35"/>
        <v>0</v>
      </c>
      <c r="AK215" s="193">
        <f t="shared" si="36"/>
        <v>0</v>
      </c>
      <c r="AL215" s="70"/>
      <c r="AN215" s="155"/>
      <c r="AO215" s="155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33"/>
      <c r="BB215" s="133"/>
      <c r="BC215" s="133"/>
      <c r="BD215" s="133"/>
      <c r="BE215" s="133"/>
    </row>
    <row r="216" spans="1:57" s="31" customFormat="1" ht="17.25" customHeight="1" x14ac:dyDescent="0.2">
      <c r="A216" s="72">
        <v>199</v>
      </c>
      <c r="B216" s="234"/>
      <c r="C216" s="234"/>
      <c r="D216" s="234"/>
      <c r="E216" s="234"/>
      <c r="F216" s="234"/>
      <c r="G216" s="234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1"/>
      <c r="T216" s="232"/>
      <c r="U216" s="233"/>
      <c r="V216" s="230"/>
      <c r="W216" s="230"/>
      <c r="X216" s="230"/>
      <c r="Y216" s="181"/>
      <c r="Z216" s="231"/>
      <c r="AA216" s="232"/>
      <c r="AB216" s="233"/>
      <c r="AC216" s="180">
        <f t="shared" si="28"/>
        <v>0</v>
      </c>
      <c r="AD216" s="180">
        <f t="shared" si="29"/>
        <v>0</v>
      </c>
      <c r="AE216" s="180">
        <f t="shared" si="30"/>
        <v>0</v>
      </c>
      <c r="AF216" s="180">
        <f t="shared" si="31"/>
        <v>0</v>
      </c>
      <c r="AG216" s="180">
        <f t="shared" si="32"/>
        <v>0</v>
      </c>
      <c r="AH216" s="180">
        <f t="shared" si="33"/>
        <v>0</v>
      </c>
      <c r="AI216" s="180">
        <f t="shared" si="34"/>
        <v>0</v>
      </c>
      <c r="AJ216" s="180">
        <f t="shared" si="35"/>
        <v>0</v>
      </c>
      <c r="AK216" s="193">
        <f t="shared" si="36"/>
        <v>0</v>
      </c>
      <c r="AL216" s="70"/>
      <c r="AN216" s="155"/>
      <c r="AO216" s="155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33"/>
      <c r="BB216" s="133"/>
      <c r="BC216" s="133"/>
      <c r="BD216" s="133"/>
      <c r="BE216" s="133"/>
    </row>
    <row r="217" spans="1:57" s="31" customFormat="1" ht="17.25" customHeight="1" x14ac:dyDescent="0.2">
      <c r="A217" s="72">
        <v>200</v>
      </c>
      <c r="B217" s="234"/>
      <c r="C217" s="234"/>
      <c r="D217" s="234"/>
      <c r="E217" s="234"/>
      <c r="F217" s="234"/>
      <c r="G217" s="234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1"/>
      <c r="T217" s="232"/>
      <c r="U217" s="233"/>
      <c r="V217" s="230"/>
      <c r="W217" s="230"/>
      <c r="X217" s="230"/>
      <c r="Y217" s="181"/>
      <c r="Z217" s="231"/>
      <c r="AA217" s="232"/>
      <c r="AB217" s="233"/>
      <c r="AC217" s="180">
        <f t="shared" si="28"/>
        <v>0</v>
      </c>
      <c r="AD217" s="180">
        <f t="shared" si="29"/>
        <v>0</v>
      </c>
      <c r="AE217" s="180">
        <f t="shared" si="30"/>
        <v>0</v>
      </c>
      <c r="AF217" s="180">
        <f t="shared" si="31"/>
        <v>0</v>
      </c>
      <c r="AG217" s="180">
        <f t="shared" si="32"/>
        <v>0</v>
      </c>
      <c r="AH217" s="180">
        <f t="shared" si="33"/>
        <v>0</v>
      </c>
      <c r="AI217" s="180">
        <f t="shared" si="34"/>
        <v>0</v>
      </c>
      <c r="AJ217" s="180">
        <f t="shared" si="35"/>
        <v>0</v>
      </c>
      <c r="AK217" s="193">
        <f t="shared" si="36"/>
        <v>0</v>
      </c>
      <c r="AL217" s="70"/>
      <c r="AN217" s="155"/>
      <c r="AO217" s="155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33"/>
      <c r="BB217" s="133"/>
      <c r="BC217" s="133"/>
      <c r="BD217" s="133"/>
      <c r="BE217" s="133"/>
    </row>
    <row r="218" spans="1:57" s="31" customFormat="1" ht="17.25" customHeight="1" x14ac:dyDescent="0.2">
      <c r="A218" s="72">
        <v>201</v>
      </c>
      <c r="B218" s="234"/>
      <c r="C218" s="234"/>
      <c r="D218" s="234"/>
      <c r="E218" s="234"/>
      <c r="F218" s="234"/>
      <c r="G218" s="234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1"/>
      <c r="T218" s="232"/>
      <c r="U218" s="233"/>
      <c r="V218" s="230"/>
      <c r="W218" s="230"/>
      <c r="X218" s="230"/>
      <c r="Y218" s="181"/>
      <c r="Z218" s="231"/>
      <c r="AA218" s="232"/>
      <c r="AB218" s="233"/>
      <c r="AC218" s="180">
        <f t="shared" si="28"/>
        <v>0</v>
      </c>
      <c r="AD218" s="180">
        <f t="shared" si="29"/>
        <v>0</v>
      </c>
      <c r="AE218" s="180">
        <f t="shared" si="30"/>
        <v>0</v>
      </c>
      <c r="AF218" s="180">
        <f t="shared" si="31"/>
        <v>0</v>
      </c>
      <c r="AG218" s="180">
        <f t="shared" si="32"/>
        <v>0</v>
      </c>
      <c r="AH218" s="180">
        <f t="shared" si="33"/>
        <v>0</v>
      </c>
      <c r="AI218" s="180">
        <f t="shared" si="34"/>
        <v>0</v>
      </c>
      <c r="AJ218" s="180">
        <f t="shared" si="35"/>
        <v>0</v>
      </c>
      <c r="AK218" s="193">
        <f t="shared" si="36"/>
        <v>0</v>
      </c>
      <c r="AL218" s="70"/>
      <c r="AN218" s="155"/>
      <c r="AO218" s="155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33"/>
      <c r="BB218" s="133"/>
      <c r="BC218" s="133"/>
      <c r="BD218" s="133"/>
      <c r="BE218" s="133"/>
    </row>
    <row r="219" spans="1:57" s="31" customFormat="1" ht="17.25" customHeight="1" x14ac:dyDescent="0.2">
      <c r="A219" s="72">
        <v>202</v>
      </c>
      <c r="B219" s="234"/>
      <c r="C219" s="234"/>
      <c r="D219" s="234"/>
      <c r="E219" s="234"/>
      <c r="F219" s="234"/>
      <c r="G219" s="234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1"/>
      <c r="T219" s="232"/>
      <c r="U219" s="233"/>
      <c r="V219" s="230"/>
      <c r="W219" s="230"/>
      <c r="X219" s="230"/>
      <c r="Y219" s="181"/>
      <c r="Z219" s="231"/>
      <c r="AA219" s="232"/>
      <c r="AB219" s="233"/>
      <c r="AC219" s="180">
        <f t="shared" si="28"/>
        <v>0</v>
      </c>
      <c r="AD219" s="180">
        <f t="shared" si="29"/>
        <v>0</v>
      </c>
      <c r="AE219" s="180">
        <f t="shared" si="30"/>
        <v>0</v>
      </c>
      <c r="AF219" s="180">
        <f t="shared" si="31"/>
        <v>0</v>
      </c>
      <c r="AG219" s="180">
        <f t="shared" si="32"/>
        <v>0</v>
      </c>
      <c r="AH219" s="180">
        <f t="shared" si="33"/>
        <v>0</v>
      </c>
      <c r="AI219" s="180">
        <f t="shared" si="34"/>
        <v>0</v>
      </c>
      <c r="AJ219" s="180">
        <f t="shared" si="35"/>
        <v>0</v>
      </c>
      <c r="AK219" s="193">
        <f t="shared" si="36"/>
        <v>0</v>
      </c>
      <c r="AL219" s="70"/>
      <c r="AN219" s="155"/>
      <c r="AO219" s="155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33"/>
      <c r="BB219" s="133"/>
      <c r="BC219" s="133"/>
      <c r="BD219" s="133"/>
      <c r="BE219" s="133"/>
    </row>
    <row r="220" spans="1:57" s="31" customFormat="1" ht="17.25" customHeight="1" x14ac:dyDescent="0.2">
      <c r="A220" s="72">
        <v>203</v>
      </c>
      <c r="B220" s="234"/>
      <c r="C220" s="234"/>
      <c r="D220" s="234"/>
      <c r="E220" s="234"/>
      <c r="F220" s="234"/>
      <c r="G220" s="234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1"/>
      <c r="T220" s="232"/>
      <c r="U220" s="233"/>
      <c r="V220" s="230"/>
      <c r="W220" s="230"/>
      <c r="X220" s="230"/>
      <c r="Y220" s="181"/>
      <c r="Z220" s="231"/>
      <c r="AA220" s="232"/>
      <c r="AB220" s="233"/>
      <c r="AC220" s="180">
        <f t="shared" si="28"/>
        <v>0</v>
      </c>
      <c r="AD220" s="180">
        <f t="shared" si="29"/>
        <v>0</v>
      </c>
      <c r="AE220" s="180">
        <f t="shared" si="30"/>
        <v>0</v>
      </c>
      <c r="AF220" s="180">
        <f t="shared" si="31"/>
        <v>0</v>
      </c>
      <c r="AG220" s="180">
        <f t="shared" si="32"/>
        <v>0</v>
      </c>
      <c r="AH220" s="180">
        <f t="shared" si="33"/>
        <v>0</v>
      </c>
      <c r="AI220" s="180">
        <f t="shared" si="34"/>
        <v>0</v>
      </c>
      <c r="AJ220" s="180">
        <f t="shared" si="35"/>
        <v>0</v>
      </c>
      <c r="AK220" s="193">
        <f t="shared" si="36"/>
        <v>0</v>
      </c>
      <c r="AL220" s="70"/>
      <c r="AN220" s="155"/>
      <c r="AO220" s="155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33"/>
      <c r="BB220" s="133"/>
      <c r="BC220" s="133"/>
      <c r="BD220" s="133"/>
      <c r="BE220" s="133"/>
    </row>
    <row r="221" spans="1:57" s="31" customFormat="1" ht="17.25" customHeight="1" x14ac:dyDescent="0.2">
      <c r="A221" s="72">
        <v>204</v>
      </c>
      <c r="B221" s="234"/>
      <c r="C221" s="234"/>
      <c r="D221" s="234"/>
      <c r="E221" s="234"/>
      <c r="F221" s="234"/>
      <c r="G221" s="234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1"/>
      <c r="T221" s="232"/>
      <c r="U221" s="233"/>
      <c r="V221" s="230"/>
      <c r="W221" s="230"/>
      <c r="X221" s="230"/>
      <c r="Y221" s="181"/>
      <c r="Z221" s="231"/>
      <c r="AA221" s="232"/>
      <c r="AB221" s="233"/>
      <c r="AC221" s="180">
        <f t="shared" si="28"/>
        <v>0</v>
      </c>
      <c r="AD221" s="180">
        <f t="shared" si="29"/>
        <v>0</v>
      </c>
      <c r="AE221" s="180">
        <f t="shared" si="30"/>
        <v>0</v>
      </c>
      <c r="AF221" s="180">
        <f t="shared" si="31"/>
        <v>0</v>
      </c>
      <c r="AG221" s="180">
        <f t="shared" si="32"/>
        <v>0</v>
      </c>
      <c r="AH221" s="180">
        <f t="shared" si="33"/>
        <v>0</v>
      </c>
      <c r="AI221" s="180">
        <f t="shared" si="34"/>
        <v>0</v>
      </c>
      <c r="AJ221" s="180">
        <f t="shared" si="35"/>
        <v>0</v>
      </c>
      <c r="AK221" s="193">
        <f t="shared" si="36"/>
        <v>0</v>
      </c>
      <c r="AL221" s="70"/>
      <c r="AN221" s="155"/>
      <c r="AO221" s="155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33"/>
      <c r="BB221" s="133"/>
      <c r="BC221" s="133"/>
      <c r="BD221" s="133"/>
      <c r="BE221" s="133"/>
    </row>
    <row r="222" spans="1:57" s="31" customFormat="1" ht="17.25" customHeight="1" x14ac:dyDescent="0.2">
      <c r="A222" s="72">
        <v>205</v>
      </c>
      <c r="B222" s="234"/>
      <c r="C222" s="234"/>
      <c r="D222" s="234"/>
      <c r="E222" s="234"/>
      <c r="F222" s="234"/>
      <c r="G222" s="234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1"/>
      <c r="T222" s="232"/>
      <c r="U222" s="233"/>
      <c r="V222" s="230"/>
      <c r="W222" s="230"/>
      <c r="X222" s="230"/>
      <c r="Y222" s="181"/>
      <c r="Z222" s="231"/>
      <c r="AA222" s="232"/>
      <c r="AB222" s="233"/>
      <c r="AC222" s="180">
        <f t="shared" si="28"/>
        <v>0</v>
      </c>
      <c r="AD222" s="180">
        <f t="shared" si="29"/>
        <v>0</v>
      </c>
      <c r="AE222" s="180">
        <f t="shared" si="30"/>
        <v>0</v>
      </c>
      <c r="AF222" s="180">
        <f t="shared" si="31"/>
        <v>0</v>
      </c>
      <c r="AG222" s="180">
        <f t="shared" si="32"/>
        <v>0</v>
      </c>
      <c r="AH222" s="180">
        <f t="shared" si="33"/>
        <v>0</v>
      </c>
      <c r="AI222" s="180">
        <f t="shared" si="34"/>
        <v>0</v>
      </c>
      <c r="AJ222" s="180">
        <f t="shared" si="35"/>
        <v>0</v>
      </c>
      <c r="AK222" s="193">
        <f t="shared" si="36"/>
        <v>0</v>
      </c>
      <c r="AL222" s="70"/>
      <c r="AN222" s="155"/>
      <c r="AO222" s="155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33"/>
      <c r="BB222" s="133"/>
      <c r="BC222" s="133"/>
      <c r="BD222" s="133"/>
      <c r="BE222" s="133"/>
    </row>
    <row r="223" spans="1:57" s="31" customFormat="1" ht="17.25" customHeight="1" x14ac:dyDescent="0.2">
      <c r="A223" s="72">
        <v>206</v>
      </c>
      <c r="B223" s="234"/>
      <c r="C223" s="234"/>
      <c r="D223" s="234"/>
      <c r="E223" s="234"/>
      <c r="F223" s="234"/>
      <c r="G223" s="234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1"/>
      <c r="T223" s="232"/>
      <c r="U223" s="233"/>
      <c r="V223" s="230"/>
      <c r="W223" s="230"/>
      <c r="X223" s="230"/>
      <c r="Y223" s="181"/>
      <c r="Z223" s="231"/>
      <c r="AA223" s="232"/>
      <c r="AB223" s="233"/>
      <c r="AC223" s="180">
        <f t="shared" si="28"/>
        <v>0</v>
      </c>
      <c r="AD223" s="180">
        <f t="shared" si="29"/>
        <v>0</v>
      </c>
      <c r="AE223" s="180">
        <f t="shared" si="30"/>
        <v>0</v>
      </c>
      <c r="AF223" s="180">
        <f t="shared" si="31"/>
        <v>0</v>
      </c>
      <c r="AG223" s="180">
        <f t="shared" si="32"/>
        <v>0</v>
      </c>
      <c r="AH223" s="180">
        <f t="shared" si="33"/>
        <v>0</v>
      </c>
      <c r="AI223" s="180">
        <f t="shared" si="34"/>
        <v>0</v>
      </c>
      <c r="AJ223" s="180">
        <f t="shared" si="35"/>
        <v>0</v>
      </c>
      <c r="AK223" s="193">
        <f t="shared" si="36"/>
        <v>0</v>
      </c>
      <c r="AL223" s="70"/>
      <c r="AN223" s="155"/>
      <c r="AO223" s="155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33"/>
      <c r="BB223" s="133"/>
      <c r="BC223" s="133"/>
      <c r="BD223" s="133"/>
      <c r="BE223" s="133"/>
    </row>
    <row r="224" spans="1:57" s="31" customFormat="1" ht="17.25" customHeight="1" x14ac:dyDescent="0.2">
      <c r="A224" s="72">
        <v>207</v>
      </c>
      <c r="B224" s="234"/>
      <c r="C224" s="234"/>
      <c r="D224" s="234"/>
      <c r="E224" s="234"/>
      <c r="F224" s="234"/>
      <c r="G224" s="234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1"/>
      <c r="T224" s="232"/>
      <c r="U224" s="233"/>
      <c r="V224" s="230"/>
      <c r="W224" s="230"/>
      <c r="X224" s="230"/>
      <c r="Y224" s="181"/>
      <c r="Z224" s="231"/>
      <c r="AA224" s="232"/>
      <c r="AB224" s="233"/>
      <c r="AC224" s="180">
        <f t="shared" si="28"/>
        <v>0</v>
      </c>
      <c r="AD224" s="180">
        <f t="shared" si="29"/>
        <v>0</v>
      </c>
      <c r="AE224" s="180">
        <f t="shared" si="30"/>
        <v>0</v>
      </c>
      <c r="AF224" s="180">
        <f t="shared" si="31"/>
        <v>0</v>
      </c>
      <c r="AG224" s="180">
        <f t="shared" si="32"/>
        <v>0</v>
      </c>
      <c r="AH224" s="180">
        <f t="shared" si="33"/>
        <v>0</v>
      </c>
      <c r="AI224" s="180">
        <f t="shared" si="34"/>
        <v>0</v>
      </c>
      <c r="AJ224" s="180">
        <f t="shared" si="35"/>
        <v>0</v>
      </c>
      <c r="AK224" s="193">
        <f t="shared" si="36"/>
        <v>0</v>
      </c>
      <c r="AL224" s="70"/>
      <c r="AN224" s="155"/>
      <c r="AO224" s="155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33"/>
      <c r="BB224" s="133"/>
      <c r="BC224" s="133"/>
      <c r="BD224" s="133"/>
      <c r="BE224" s="133"/>
    </row>
    <row r="225" spans="1:57" s="31" customFormat="1" ht="17.25" customHeight="1" x14ac:dyDescent="0.2">
      <c r="A225" s="72">
        <v>208</v>
      </c>
      <c r="B225" s="234"/>
      <c r="C225" s="234"/>
      <c r="D225" s="234"/>
      <c r="E225" s="234"/>
      <c r="F225" s="234"/>
      <c r="G225" s="234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  <c r="S225" s="231"/>
      <c r="T225" s="232"/>
      <c r="U225" s="233"/>
      <c r="V225" s="230"/>
      <c r="W225" s="230"/>
      <c r="X225" s="230"/>
      <c r="Y225" s="181"/>
      <c r="Z225" s="231"/>
      <c r="AA225" s="232"/>
      <c r="AB225" s="233"/>
      <c r="AC225" s="180">
        <f t="shared" si="28"/>
        <v>0</v>
      </c>
      <c r="AD225" s="180">
        <f t="shared" si="29"/>
        <v>0</v>
      </c>
      <c r="AE225" s="180">
        <f t="shared" si="30"/>
        <v>0</v>
      </c>
      <c r="AF225" s="180">
        <f t="shared" si="31"/>
        <v>0</v>
      </c>
      <c r="AG225" s="180">
        <f t="shared" si="32"/>
        <v>0</v>
      </c>
      <c r="AH225" s="180">
        <f t="shared" si="33"/>
        <v>0</v>
      </c>
      <c r="AI225" s="180">
        <f t="shared" si="34"/>
        <v>0</v>
      </c>
      <c r="AJ225" s="180">
        <f t="shared" si="35"/>
        <v>0</v>
      </c>
      <c r="AK225" s="193">
        <f t="shared" si="36"/>
        <v>0</v>
      </c>
      <c r="AL225" s="70"/>
      <c r="AN225" s="155"/>
      <c r="AO225" s="155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33"/>
      <c r="BB225" s="133"/>
      <c r="BC225" s="133"/>
      <c r="BD225" s="133"/>
      <c r="BE225" s="133"/>
    </row>
    <row r="226" spans="1:57" s="33" customFormat="1" ht="17.25" customHeight="1" x14ac:dyDescent="0.2">
      <c r="A226" s="224" t="s">
        <v>27</v>
      </c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6"/>
      <c r="S226" s="214">
        <f>SUM(S18:U225)</f>
        <v>0</v>
      </c>
      <c r="T226" s="214"/>
      <c r="U226" s="214"/>
      <c r="V226" s="214">
        <f t="shared" ref="V226" si="37">SUM(V18:X225)</f>
        <v>0</v>
      </c>
      <c r="W226" s="214"/>
      <c r="X226" s="214"/>
      <c r="Y226" s="182"/>
      <c r="Z226" s="214">
        <f>SUM(Z18:AB225)</f>
        <v>0</v>
      </c>
      <c r="AA226" s="214"/>
      <c r="AB226" s="214"/>
      <c r="AC226" s="182">
        <f t="shared" ref="AC226:AK226" si="38">SUM(AC18:AC225)</f>
        <v>0</v>
      </c>
      <c r="AD226" s="182">
        <f t="shared" si="38"/>
        <v>0</v>
      </c>
      <c r="AE226" s="182">
        <f t="shared" si="38"/>
        <v>0</v>
      </c>
      <c r="AF226" s="182">
        <f t="shared" si="38"/>
        <v>0</v>
      </c>
      <c r="AG226" s="182">
        <f t="shared" si="38"/>
        <v>0</v>
      </c>
      <c r="AH226" s="182">
        <f t="shared" si="38"/>
        <v>0</v>
      </c>
      <c r="AI226" s="182">
        <f t="shared" si="38"/>
        <v>0</v>
      </c>
      <c r="AJ226" s="182">
        <f t="shared" si="38"/>
        <v>0</v>
      </c>
      <c r="AK226" s="182">
        <f t="shared" si="38"/>
        <v>0</v>
      </c>
      <c r="AL226" s="78">
        <f>SUM(Z226:AK226)</f>
        <v>0</v>
      </c>
      <c r="AN226" s="160"/>
      <c r="AO226" s="160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38"/>
      <c r="BB226" s="138"/>
      <c r="BC226" s="138"/>
      <c r="BD226" s="138"/>
      <c r="BE226" s="138"/>
    </row>
    <row r="227" spans="1:57" s="34" customFormat="1" ht="9" hidden="1" x14ac:dyDescent="0.15">
      <c r="AN227" s="161"/>
      <c r="AO227" s="161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22"/>
      <c r="BB227" s="22"/>
      <c r="BC227" s="22"/>
      <c r="BD227" s="22"/>
      <c r="BE227" s="22"/>
    </row>
    <row r="228" spans="1:57" s="34" customFormat="1" ht="9" hidden="1" x14ac:dyDescent="0.15">
      <c r="AN228" s="161"/>
      <c r="AO228" s="161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22"/>
      <c r="BB228" s="22"/>
      <c r="BC228" s="22"/>
      <c r="BD228" s="22"/>
      <c r="BE228" s="22"/>
    </row>
    <row r="229" spans="1:57" hidden="1" x14ac:dyDescent="0.2"/>
    <row r="230" spans="1:57" x14ac:dyDescent="0.2"/>
    <row r="231" spans="1:57" x14ac:dyDescent="0.2">
      <c r="A231" s="29" t="s">
        <v>156</v>
      </c>
    </row>
    <row r="232" spans="1:57" x14ac:dyDescent="0.2">
      <c r="A232" s="215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7"/>
    </row>
    <row r="233" spans="1:57" x14ac:dyDescent="0.2">
      <c r="A233" s="218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20"/>
    </row>
    <row r="234" spans="1:57" x14ac:dyDescent="0.2">
      <c r="A234" s="218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20"/>
    </row>
    <row r="235" spans="1:57" x14ac:dyDescent="0.2">
      <c r="A235" s="218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20"/>
    </row>
    <row r="236" spans="1:57" x14ac:dyDescent="0.2">
      <c r="A236" s="218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20"/>
    </row>
    <row r="237" spans="1:57" x14ac:dyDescent="0.2">
      <c r="A237" s="218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20"/>
    </row>
    <row r="238" spans="1:57" x14ac:dyDescent="0.2">
      <c r="A238" s="218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20"/>
    </row>
    <row r="239" spans="1:57" x14ac:dyDescent="0.2">
      <c r="A239" s="218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20"/>
    </row>
    <row r="240" spans="1:57" x14ac:dyDescent="0.2">
      <c r="A240" s="218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20"/>
    </row>
    <row r="241" spans="1:38" x14ac:dyDescent="0.2">
      <c r="A241" s="218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20"/>
    </row>
    <row r="242" spans="1:38" x14ac:dyDescent="0.2">
      <c r="A242" s="218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20"/>
    </row>
    <row r="243" spans="1:38" x14ac:dyDescent="0.2">
      <c r="A243" s="221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3"/>
    </row>
    <row r="244" spans="1:38" x14ac:dyDescent="0.2"/>
    <row r="245" spans="1:38" hidden="1" x14ac:dyDescent="0.2"/>
    <row r="246" spans="1:38" hidden="1" x14ac:dyDescent="0.2"/>
    <row r="247" spans="1:38" hidden="1" x14ac:dyDescent="0.2"/>
    <row r="248" spans="1:38" hidden="1" x14ac:dyDescent="0.2"/>
    <row r="249" spans="1:38" hidden="1" x14ac:dyDescent="0.2"/>
    <row r="250" spans="1:38" hidden="1" x14ac:dyDescent="0.2"/>
    <row r="251" spans="1:38" hidden="1" x14ac:dyDescent="0.2"/>
    <row r="252" spans="1:38" hidden="1" x14ac:dyDescent="0.2"/>
    <row r="253" spans="1:38" hidden="1" x14ac:dyDescent="0.2"/>
    <row r="254" spans="1:38" hidden="1" x14ac:dyDescent="0.2"/>
    <row r="255" spans="1:38" hidden="1" x14ac:dyDescent="0.2"/>
    <row r="256" spans="1:38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idden="1" x14ac:dyDescent="0.2"/>
    <row r="297" hidden="1" x14ac:dyDescent="0.2"/>
    <row r="298" hidden="1" x14ac:dyDescent="0.2"/>
    <row r="299" hidden="1" x14ac:dyDescent="0.2"/>
    <row r="300" x14ac:dyDescent="0.2"/>
    <row r="301" x14ac:dyDescent="0.2"/>
    <row r="302" x14ac:dyDescent="0.2"/>
    <row r="303" x14ac:dyDescent="0.2"/>
    <row r="304" x14ac:dyDescent="0.2"/>
    <row r="305" x14ac:dyDescent="0.2"/>
  </sheetData>
  <sheetProtection sheet="1" formatColumns="0" formatRows="0" insertRows="0"/>
  <autoFilter ref="A16:AB225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5" showButton="0"/>
    <filterColumn colId="26" showButton="0"/>
  </autoFilter>
  <mergeCells count="1701">
    <mergeCell ref="H8:AC8"/>
    <mergeCell ref="H9:AC9"/>
    <mergeCell ref="H10:AC10"/>
    <mergeCell ref="H11:AC11"/>
    <mergeCell ref="A1:Y1"/>
    <mergeCell ref="A8:G8"/>
    <mergeCell ref="A9:G9"/>
    <mergeCell ref="A10:G10"/>
    <mergeCell ref="A11:G11"/>
    <mergeCell ref="A232:AL243"/>
    <mergeCell ref="A17:R17"/>
    <mergeCell ref="S17:U17"/>
    <mergeCell ref="V17:X17"/>
    <mergeCell ref="Z17:AB17"/>
    <mergeCell ref="B120:D120"/>
    <mergeCell ref="E120:G120"/>
    <mergeCell ref="H120:J120"/>
    <mergeCell ref="K120:N120"/>
    <mergeCell ref="O120:R120"/>
    <mergeCell ref="S120:U120"/>
    <mergeCell ref="V120:X120"/>
    <mergeCell ref="Z120:AB120"/>
    <mergeCell ref="B119:D119"/>
    <mergeCell ref="E119:G119"/>
    <mergeCell ref="H119:J119"/>
    <mergeCell ref="K119:N119"/>
    <mergeCell ref="O119:R119"/>
    <mergeCell ref="S119:U119"/>
    <mergeCell ref="V119:X119"/>
    <mergeCell ref="Z119:AB119"/>
    <mergeCell ref="B118:D118"/>
    <mergeCell ref="E118:G118"/>
    <mergeCell ref="K118:N118"/>
    <mergeCell ref="O118:R118"/>
    <mergeCell ref="S118:U118"/>
    <mergeCell ref="V118:X118"/>
    <mergeCell ref="Z118:AB118"/>
    <mergeCell ref="B117:D117"/>
    <mergeCell ref="E117:G117"/>
    <mergeCell ref="H117:J117"/>
    <mergeCell ref="K117:N117"/>
    <mergeCell ref="O117:R117"/>
    <mergeCell ref="S117:U117"/>
    <mergeCell ref="V117:X117"/>
    <mergeCell ref="Z117:AB117"/>
    <mergeCell ref="B116:D116"/>
    <mergeCell ref="E116:G116"/>
    <mergeCell ref="H116:J116"/>
    <mergeCell ref="K116:N116"/>
    <mergeCell ref="O116:R116"/>
    <mergeCell ref="S116:U116"/>
    <mergeCell ref="V116:X116"/>
    <mergeCell ref="Z116:AB116"/>
    <mergeCell ref="B115:D115"/>
    <mergeCell ref="E115:G115"/>
    <mergeCell ref="H115:J115"/>
    <mergeCell ref="K115:N115"/>
    <mergeCell ref="O115:R115"/>
    <mergeCell ref="S115:U115"/>
    <mergeCell ref="V115:X115"/>
    <mergeCell ref="Z115:AB115"/>
    <mergeCell ref="B114:D114"/>
    <mergeCell ref="E114:G114"/>
    <mergeCell ref="H114:J114"/>
    <mergeCell ref="K114:N114"/>
    <mergeCell ref="O114:R114"/>
    <mergeCell ref="S114:U114"/>
    <mergeCell ref="V114:X114"/>
    <mergeCell ref="Z114:AB114"/>
    <mergeCell ref="B113:D113"/>
    <mergeCell ref="E113:G113"/>
    <mergeCell ref="H113:J113"/>
    <mergeCell ref="K113:N113"/>
    <mergeCell ref="O113:R113"/>
    <mergeCell ref="S113:U113"/>
    <mergeCell ref="V113:X113"/>
    <mergeCell ref="Z113:AB113"/>
    <mergeCell ref="B112:D112"/>
    <mergeCell ref="E112:G112"/>
    <mergeCell ref="H112:J112"/>
    <mergeCell ref="K112:N112"/>
    <mergeCell ref="O112:R112"/>
    <mergeCell ref="S112:U112"/>
    <mergeCell ref="V112:X112"/>
    <mergeCell ref="Z112:AB112"/>
    <mergeCell ref="B111:D111"/>
    <mergeCell ref="E111:G111"/>
    <mergeCell ref="H111:J111"/>
    <mergeCell ref="K111:N111"/>
    <mergeCell ref="O111:R111"/>
    <mergeCell ref="S111:U111"/>
    <mergeCell ref="V111:X111"/>
    <mergeCell ref="Z111:AB111"/>
    <mergeCell ref="B110:D110"/>
    <mergeCell ref="E110:G110"/>
    <mergeCell ref="H110:J110"/>
    <mergeCell ref="K110:N110"/>
    <mergeCell ref="O110:R110"/>
    <mergeCell ref="S110:U110"/>
    <mergeCell ref="V110:X110"/>
    <mergeCell ref="Z110:AB110"/>
    <mergeCell ref="B109:D109"/>
    <mergeCell ref="E109:G109"/>
    <mergeCell ref="H109:J109"/>
    <mergeCell ref="K109:N109"/>
    <mergeCell ref="O109:R109"/>
    <mergeCell ref="S109:U109"/>
    <mergeCell ref="V109:X109"/>
    <mergeCell ref="Z109:AB109"/>
    <mergeCell ref="B108:D108"/>
    <mergeCell ref="E108:G108"/>
    <mergeCell ref="H108:J108"/>
    <mergeCell ref="K108:N108"/>
    <mergeCell ref="O108:R108"/>
    <mergeCell ref="S108:U108"/>
    <mergeCell ref="V108:X108"/>
    <mergeCell ref="Z108:AB108"/>
    <mergeCell ref="B107:D107"/>
    <mergeCell ref="E107:G107"/>
    <mergeCell ref="H107:J107"/>
    <mergeCell ref="K107:N107"/>
    <mergeCell ref="O107:R107"/>
    <mergeCell ref="S107:U107"/>
    <mergeCell ref="V107:X107"/>
    <mergeCell ref="Z107:AB107"/>
    <mergeCell ref="B106:D106"/>
    <mergeCell ref="E106:G106"/>
    <mergeCell ref="H106:J106"/>
    <mergeCell ref="K106:N106"/>
    <mergeCell ref="O106:R106"/>
    <mergeCell ref="S106:U106"/>
    <mergeCell ref="V106:X106"/>
    <mergeCell ref="Z106:AB106"/>
    <mergeCell ref="B105:D105"/>
    <mergeCell ref="E105:G105"/>
    <mergeCell ref="H105:J105"/>
    <mergeCell ref="K105:N105"/>
    <mergeCell ref="O105:R105"/>
    <mergeCell ref="S105:U105"/>
    <mergeCell ref="V105:X105"/>
    <mergeCell ref="Z105:AB105"/>
    <mergeCell ref="B104:D104"/>
    <mergeCell ref="E104:G104"/>
    <mergeCell ref="H104:J104"/>
    <mergeCell ref="K104:N104"/>
    <mergeCell ref="O104:R104"/>
    <mergeCell ref="S104:U104"/>
    <mergeCell ref="V104:X104"/>
    <mergeCell ref="Z104:AB104"/>
    <mergeCell ref="B103:D103"/>
    <mergeCell ref="E103:G103"/>
    <mergeCell ref="H103:J103"/>
    <mergeCell ref="K103:N103"/>
    <mergeCell ref="O103:R103"/>
    <mergeCell ref="S103:U103"/>
    <mergeCell ref="V103:X103"/>
    <mergeCell ref="Z103:AB103"/>
    <mergeCell ref="B102:D102"/>
    <mergeCell ref="E102:G102"/>
    <mergeCell ref="H102:J102"/>
    <mergeCell ref="K102:N102"/>
    <mergeCell ref="O102:R102"/>
    <mergeCell ref="S102:U102"/>
    <mergeCell ref="V102:X102"/>
    <mergeCell ref="Z102:AB102"/>
    <mergeCell ref="B101:D101"/>
    <mergeCell ref="E101:G101"/>
    <mergeCell ref="H101:J101"/>
    <mergeCell ref="K101:N101"/>
    <mergeCell ref="O101:R101"/>
    <mergeCell ref="S101:U101"/>
    <mergeCell ref="V101:X101"/>
    <mergeCell ref="Z101:AB101"/>
    <mergeCell ref="B100:D100"/>
    <mergeCell ref="E100:G100"/>
    <mergeCell ref="H100:J100"/>
    <mergeCell ref="K100:N100"/>
    <mergeCell ref="O100:R100"/>
    <mergeCell ref="S100:U100"/>
    <mergeCell ref="V100:X100"/>
    <mergeCell ref="Z100:AB100"/>
    <mergeCell ref="B99:D99"/>
    <mergeCell ref="E99:G99"/>
    <mergeCell ref="H99:J99"/>
    <mergeCell ref="K99:N99"/>
    <mergeCell ref="O99:R99"/>
    <mergeCell ref="S99:U99"/>
    <mergeCell ref="V99:X99"/>
    <mergeCell ref="Z99:AB99"/>
    <mergeCell ref="B98:D98"/>
    <mergeCell ref="E98:G98"/>
    <mergeCell ref="H98:J98"/>
    <mergeCell ref="K98:N98"/>
    <mergeCell ref="O98:R98"/>
    <mergeCell ref="S98:U98"/>
    <mergeCell ref="V98:X98"/>
    <mergeCell ref="Z98:AB98"/>
    <mergeCell ref="B97:D97"/>
    <mergeCell ref="E97:G97"/>
    <mergeCell ref="H97:J97"/>
    <mergeCell ref="K97:N97"/>
    <mergeCell ref="O97:R97"/>
    <mergeCell ref="S97:U97"/>
    <mergeCell ref="V97:X97"/>
    <mergeCell ref="Z97:AB97"/>
    <mergeCell ref="B96:D96"/>
    <mergeCell ref="E96:G96"/>
    <mergeCell ref="H96:J96"/>
    <mergeCell ref="K96:N96"/>
    <mergeCell ref="O96:R96"/>
    <mergeCell ref="S96:U96"/>
    <mergeCell ref="V96:X96"/>
    <mergeCell ref="Z96:AB96"/>
    <mergeCell ref="B95:D95"/>
    <mergeCell ref="E95:G95"/>
    <mergeCell ref="H95:J95"/>
    <mergeCell ref="K95:N95"/>
    <mergeCell ref="O95:R95"/>
    <mergeCell ref="S95:U95"/>
    <mergeCell ref="V95:X95"/>
    <mergeCell ref="Z95:AB95"/>
    <mergeCell ref="B94:D94"/>
    <mergeCell ref="E94:G94"/>
    <mergeCell ref="H94:J94"/>
    <mergeCell ref="K94:N94"/>
    <mergeCell ref="O94:R94"/>
    <mergeCell ref="S94:U94"/>
    <mergeCell ref="V94:X94"/>
    <mergeCell ref="Z94:AB94"/>
    <mergeCell ref="B93:D93"/>
    <mergeCell ref="E93:G93"/>
    <mergeCell ref="H93:J93"/>
    <mergeCell ref="K93:N93"/>
    <mergeCell ref="O93:R93"/>
    <mergeCell ref="S93:U93"/>
    <mergeCell ref="V93:X93"/>
    <mergeCell ref="Z93:AB93"/>
    <mergeCell ref="B92:D92"/>
    <mergeCell ref="E92:G92"/>
    <mergeCell ref="H92:J92"/>
    <mergeCell ref="K92:N92"/>
    <mergeCell ref="O92:R92"/>
    <mergeCell ref="S92:U92"/>
    <mergeCell ref="V92:X92"/>
    <mergeCell ref="Z92:AB92"/>
    <mergeCell ref="B91:D91"/>
    <mergeCell ref="E91:G91"/>
    <mergeCell ref="H91:J91"/>
    <mergeCell ref="K91:N91"/>
    <mergeCell ref="O91:R91"/>
    <mergeCell ref="S91:U91"/>
    <mergeCell ref="V91:X91"/>
    <mergeCell ref="Z91:AB91"/>
    <mergeCell ref="B90:D90"/>
    <mergeCell ref="E90:G90"/>
    <mergeCell ref="H90:J90"/>
    <mergeCell ref="K90:N90"/>
    <mergeCell ref="O90:R90"/>
    <mergeCell ref="S90:U90"/>
    <mergeCell ref="V90:X90"/>
    <mergeCell ref="Z90:AB90"/>
    <mergeCell ref="B89:D89"/>
    <mergeCell ref="E89:G89"/>
    <mergeCell ref="H89:J89"/>
    <mergeCell ref="K89:N89"/>
    <mergeCell ref="O89:R89"/>
    <mergeCell ref="S89:U89"/>
    <mergeCell ref="V89:X89"/>
    <mergeCell ref="Z89:AB89"/>
    <mergeCell ref="B88:D88"/>
    <mergeCell ref="E88:G88"/>
    <mergeCell ref="H88:J88"/>
    <mergeCell ref="K88:N88"/>
    <mergeCell ref="O88:R88"/>
    <mergeCell ref="S88:U88"/>
    <mergeCell ref="V88:X88"/>
    <mergeCell ref="Z88:AB88"/>
    <mergeCell ref="B87:D87"/>
    <mergeCell ref="E87:G87"/>
    <mergeCell ref="H87:J87"/>
    <mergeCell ref="K87:N87"/>
    <mergeCell ref="O87:R87"/>
    <mergeCell ref="S87:U87"/>
    <mergeCell ref="V87:X87"/>
    <mergeCell ref="Z87:AB87"/>
    <mergeCell ref="B86:D86"/>
    <mergeCell ref="E86:G86"/>
    <mergeCell ref="H86:J86"/>
    <mergeCell ref="K86:N86"/>
    <mergeCell ref="O86:R86"/>
    <mergeCell ref="S86:U86"/>
    <mergeCell ref="V86:X86"/>
    <mergeCell ref="Z86:AB86"/>
    <mergeCell ref="B85:D85"/>
    <mergeCell ref="E85:G85"/>
    <mergeCell ref="H85:J85"/>
    <mergeCell ref="K85:N85"/>
    <mergeCell ref="O85:R85"/>
    <mergeCell ref="S85:U85"/>
    <mergeCell ref="V85:X85"/>
    <mergeCell ref="Z85:AB85"/>
    <mergeCell ref="B84:D84"/>
    <mergeCell ref="E84:G84"/>
    <mergeCell ref="H84:J84"/>
    <mergeCell ref="K84:N84"/>
    <mergeCell ref="O84:R84"/>
    <mergeCell ref="S84:U84"/>
    <mergeCell ref="V84:X84"/>
    <mergeCell ref="Z84:AB84"/>
    <mergeCell ref="B83:D83"/>
    <mergeCell ref="E83:G83"/>
    <mergeCell ref="H83:J83"/>
    <mergeCell ref="K83:N83"/>
    <mergeCell ref="O83:R83"/>
    <mergeCell ref="S83:U83"/>
    <mergeCell ref="V83:X83"/>
    <mergeCell ref="Z83:AB83"/>
    <mergeCell ref="B82:D82"/>
    <mergeCell ref="E82:G82"/>
    <mergeCell ref="H82:J82"/>
    <mergeCell ref="K82:N82"/>
    <mergeCell ref="O82:R82"/>
    <mergeCell ref="S82:U82"/>
    <mergeCell ref="V82:X82"/>
    <mergeCell ref="Z82:AB82"/>
    <mergeCell ref="B81:D81"/>
    <mergeCell ref="E81:G81"/>
    <mergeCell ref="H81:J81"/>
    <mergeCell ref="K81:N81"/>
    <mergeCell ref="O81:R81"/>
    <mergeCell ref="S81:U81"/>
    <mergeCell ref="V81:X81"/>
    <mergeCell ref="Z81:AB81"/>
    <mergeCell ref="B80:D80"/>
    <mergeCell ref="E80:G80"/>
    <mergeCell ref="H80:J80"/>
    <mergeCell ref="K80:N80"/>
    <mergeCell ref="O80:R80"/>
    <mergeCell ref="S80:U80"/>
    <mergeCell ref="V80:X80"/>
    <mergeCell ref="Z80:AB80"/>
    <mergeCell ref="B79:D79"/>
    <mergeCell ref="E79:G79"/>
    <mergeCell ref="H79:J79"/>
    <mergeCell ref="K79:N79"/>
    <mergeCell ref="O79:R79"/>
    <mergeCell ref="S79:U79"/>
    <mergeCell ref="V79:X79"/>
    <mergeCell ref="Z79:AB79"/>
    <mergeCell ref="B78:D78"/>
    <mergeCell ref="E78:G78"/>
    <mergeCell ref="H78:J78"/>
    <mergeCell ref="K78:N78"/>
    <mergeCell ref="O78:R78"/>
    <mergeCell ref="S78:U78"/>
    <mergeCell ref="V78:X78"/>
    <mergeCell ref="Z78:AB78"/>
    <mergeCell ref="B77:D77"/>
    <mergeCell ref="E77:G77"/>
    <mergeCell ref="H77:J77"/>
    <mergeCell ref="K77:N77"/>
    <mergeCell ref="O77:R77"/>
    <mergeCell ref="S77:U77"/>
    <mergeCell ref="V77:X77"/>
    <mergeCell ref="Z77:AB77"/>
    <mergeCell ref="B76:D76"/>
    <mergeCell ref="E76:G76"/>
    <mergeCell ref="H76:J76"/>
    <mergeCell ref="K76:N76"/>
    <mergeCell ref="O76:R76"/>
    <mergeCell ref="S76:U76"/>
    <mergeCell ref="V76:X76"/>
    <mergeCell ref="Z76:AB76"/>
    <mergeCell ref="B75:D75"/>
    <mergeCell ref="E75:G75"/>
    <mergeCell ref="H75:J75"/>
    <mergeCell ref="K75:N75"/>
    <mergeCell ref="O75:R75"/>
    <mergeCell ref="S75:U75"/>
    <mergeCell ref="V75:X75"/>
    <mergeCell ref="Z75:AB75"/>
    <mergeCell ref="B74:D74"/>
    <mergeCell ref="E74:G74"/>
    <mergeCell ref="H74:J74"/>
    <mergeCell ref="K74:N74"/>
    <mergeCell ref="O74:R74"/>
    <mergeCell ref="S74:U74"/>
    <mergeCell ref="V74:X74"/>
    <mergeCell ref="Z74:AB74"/>
    <mergeCell ref="B73:D73"/>
    <mergeCell ref="E73:G73"/>
    <mergeCell ref="H73:J73"/>
    <mergeCell ref="K73:N73"/>
    <mergeCell ref="O73:R73"/>
    <mergeCell ref="S73:U73"/>
    <mergeCell ref="V73:X73"/>
    <mergeCell ref="Z73:AB73"/>
    <mergeCell ref="B72:D72"/>
    <mergeCell ref="E72:G72"/>
    <mergeCell ref="H72:J72"/>
    <mergeCell ref="K72:N72"/>
    <mergeCell ref="O72:R72"/>
    <mergeCell ref="S72:U72"/>
    <mergeCell ref="V72:X72"/>
    <mergeCell ref="Z72:AB72"/>
    <mergeCell ref="B71:D71"/>
    <mergeCell ref="E71:G71"/>
    <mergeCell ref="H71:J71"/>
    <mergeCell ref="K71:N71"/>
    <mergeCell ref="O71:R71"/>
    <mergeCell ref="S71:U71"/>
    <mergeCell ref="V71:X71"/>
    <mergeCell ref="Z71:AB71"/>
    <mergeCell ref="B70:D70"/>
    <mergeCell ref="E70:G70"/>
    <mergeCell ref="H70:J70"/>
    <mergeCell ref="K70:N70"/>
    <mergeCell ref="O70:R70"/>
    <mergeCell ref="S70:U70"/>
    <mergeCell ref="V70:X70"/>
    <mergeCell ref="Z70:AB70"/>
    <mergeCell ref="B69:D69"/>
    <mergeCell ref="E69:G69"/>
    <mergeCell ref="H69:J69"/>
    <mergeCell ref="K69:N69"/>
    <mergeCell ref="O69:R69"/>
    <mergeCell ref="S69:U69"/>
    <mergeCell ref="V69:X69"/>
    <mergeCell ref="Z69:AB69"/>
    <mergeCell ref="B68:D68"/>
    <mergeCell ref="E68:G68"/>
    <mergeCell ref="H68:J68"/>
    <mergeCell ref="K68:N68"/>
    <mergeCell ref="O68:R68"/>
    <mergeCell ref="S68:U68"/>
    <mergeCell ref="V68:X68"/>
    <mergeCell ref="Z68:AB68"/>
    <mergeCell ref="B67:D67"/>
    <mergeCell ref="E67:G67"/>
    <mergeCell ref="H67:J67"/>
    <mergeCell ref="K67:N67"/>
    <mergeCell ref="O67:R67"/>
    <mergeCell ref="S67:U67"/>
    <mergeCell ref="V67:X67"/>
    <mergeCell ref="Z67:AB67"/>
    <mergeCell ref="B66:D66"/>
    <mergeCell ref="E66:G66"/>
    <mergeCell ref="H66:J66"/>
    <mergeCell ref="K66:N66"/>
    <mergeCell ref="O66:R66"/>
    <mergeCell ref="S66:U66"/>
    <mergeCell ref="V66:X66"/>
    <mergeCell ref="Z66:AB66"/>
    <mergeCell ref="B65:D65"/>
    <mergeCell ref="E65:G65"/>
    <mergeCell ref="H65:J65"/>
    <mergeCell ref="K65:N65"/>
    <mergeCell ref="O65:R65"/>
    <mergeCell ref="S65:U65"/>
    <mergeCell ref="V65:X65"/>
    <mergeCell ref="Z65:AB65"/>
    <mergeCell ref="B64:D64"/>
    <mergeCell ref="E64:G64"/>
    <mergeCell ref="H64:J64"/>
    <mergeCell ref="K64:N64"/>
    <mergeCell ref="O64:R64"/>
    <mergeCell ref="S64:U64"/>
    <mergeCell ref="V64:X64"/>
    <mergeCell ref="Z64:AB64"/>
    <mergeCell ref="B63:D63"/>
    <mergeCell ref="E63:G63"/>
    <mergeCell ref="H63:J63"/>
    <mergeCell ref="K63:N63"/>
    <mergeCell ref="O63:R63"/>
    <mergeCell ref="S63:U63"/>
    <mergeCell ref="V63:X63"/>
    <mergeCell ref="Z63:AB63"/>
    <mergeCell ref="B62:D62"/>
    <mergeCell ref="E62:G62"/>
    <mergeCell ref="H62:J62"/>
    <mergeCell ref="K62:N62"/>
    <mergeCell ref="O62:R62"/>
    <mergeCell ref="S62:U62"/>
    <mergeCell ref="V62:X62"/>
    <mergeCell ref="Z62:AB62"/>
    <mergeCell ref="B61:D61"/>
    <mergeCell ref="E61:G61"/>
    <mergeCell ref="H61:J61"/>
    <mergeCell ref="K61:N61"/>
    <mergeCell ref="O61:R61"/>
    <mergeCell ref="S61:U61"/>
    <mergeCell ref="V61:X61"/>
    <mergeCell ref="Z61:AB61"/>
    <mergeCell ref="B60:D60"/>
    <mergeCell ref="E60:G60"/>
    <mergeCell ref="H60:J60"/>
    <mergeCell ref="K60:N60"/>
    <mergeCell ref="O60:R60"/>
    <mergeCell ref="S60:U60"/>
    <mergeCell ref="V60:X60"/>
    <mergeCell ref="Z60:AB60"/>
    <mergeCell ref="B59:D59"/>
    <mergeCell ref="E59:G59"/>
    <mergeCell ref="H59:J59"/>
    <mergeCell ref="K59:N59"/>
    <mergeCell ref="O59:R59"/>
    <mergeCell ref="S59:U59"/>
    <mergeCell ref="V59:X59"/>
    <mergeCell ref="Z59:AB59"/>
    <mergeCell ref="B58:D58"/>
    <mergeCell ref="E58:G58"/>
    <mergeCell ref="H58:J58"/>
    <mergeCell ref="K58:N58"/>
    <mergeCell ref="O58:R58"/>
    <mergeCell ref="S58:U58"/>
    <mergeCell ref="V58:X58"/>
    <mergeCell ref="Z58:AB58"/>
    <mergeCell ref="B57:D57"/>
    <mergeCell ref="E57:G57"/>
    <mergeCell ref="H57:J57"/>
    <mergeCell ref="K57:N57"/>
    <mergeCell ref="O57:R57"/>
    <mergeCell ref="S57:U57"/>
    <mergeCell ref="V57:X57"/>
    <mergeCell ref="Z57:AB57"/>
    <mergeCell ref="B56:D56"/>
    <mergeCell ref="E56:G56"/>
    <mergeCell ref="H56:J56"/>
    <mergeCell ref="K56:N56"/>
    <mergeCell ref="O56:R56"/>
    <mergeCell ref="S56:U56"/>
    <mergeCell ref="V56:X56"/>
    <mergeCell ref="Z56:AB56"/>
    <mergeCell ref="B55:D55"/>
    <mergeCell ref="E55:G55"/>
    <mergeCell ref="H55:J55"/>
    <mergeCell ref="K55:N55"/>
    <mergeCell ref="O55:R55"/>
    <mergeCell ref="S55:U55"/>
    <mergeCell ref="V55:X55"/>
    <mergeCell ref="Z55:AB55"/>
    <mergeCell ref="B54:D54"/>
    <mergeCell ref="E54:G54"/>
    <mergeCell ref="H54:J54"/>
    <mergeCell ref="K54:N54"/>
    <mergeCell ref="O54:R54"/>
    <mergeCell ref="S54:U54"/>
    <mergeCell ref="V54:X54"/>
    <mergeCell ref="Z54:AB54"/>
    <mergeCell ref="B53:D53"/>
    <mergeCell ref="E53:G53"/>
    <mergeCell ref="H53:J53"/>
    <mergeCell ref="K53:N53"/>
    <mergeCell ref="O53:R53"/>
    <mergeCell ref="S53:U53"/>
    <mergeCell ref="V53:X53"/>
    <mergeCell ref="Z53:AB53"/>
    <mergeCell ref="B52:D52"/>
    <mergeCell ref="E52:G52"/>
    <mergeCell ref="H52:J52"/>
    <mergeCell ref="K52:N52"/>
    <mergeCell ref="O52:R52"/>
    <mergeCell ref="S52:U52"/>
    <mergeCell ref="V52:X52"/>
    <mergeCell ref="Z52:AB52"/>
    <mergeCell ref="B51:D51"/>
    <mergeCell ref="E51:G51"/>
    <mergeCell ref="H51:J51"/>
    <mergeCell ref="K51:N51"/>
    <mergeCell ref="O51:R51"/>
    <mergeCell ref="S51:U51"/>
    <mergeCell ref="V51:X51"/>
    <mergeCell ref="Z51:AB51"/>
    <mergeCell ref="B50:D50"/>
    <mergeCell ref="E50:G50"/>
    <mergeCell ref="H50:J50"/>
    <mergeCell ref="K50:N50"/>
    <mergeCell ref="O50:R50"/>
    <mergeCell ref="S50:U50"/>
    <mergeCell ref="V50:X50"/>
    <mergeCell ref="Z50:AB50"/>
    <mergeCell ref="B49:D49"/>
    <mergeCell ref="E49:G49"/>
    <mergeCell ref="H49:J49"/>
    <mergeCell ref="K49:N49"/>
    <mergeCell ref="O49:R49"/>
    <mergeCell ref="S49:U49"/>
    <mergeCell ref="V49:X49"/>
    <mergeCell ref="Z49:AB49"/>
    <mergeCell ref="B48:D48"/>
    <mergeCell ref="E48:G48"/>
    <mergeCell ref="H48:J48"/>
    <mergeCell ref="K48:N48"/>
    <mergeCell ref="O48:R48"/>
    <mergeCell ref="S48:U48"/>
    <mergeCell ref="V48:X48"/>
    <mergeCell ref="Z48:AB48"/>
    <mergeCell ref="B47:D47"/>
    <mergeCell ref="E47:G47"/>
    <mergeCell ref="H47:J47"/>
    <mergeCell ref="K47:N47"/>
    <mergeCell ref="O47:R47"/>
    <mergeCell ref="S47:U47"/>
    <mergeCell ref="V47:X47"/>
    <mergeCell ref="Z47:AB47"/>
    <mergeCell ref="B46:D46"/>
    <mergeCell ref="E46:G46"/>
    <mergeCell ref="H46:J46"/>
    <mergeCell ref="K46:N46"/>
    <mergeCell ref="O46:R46"/>
    <mergeCell ref="S46:U46"/>
    <mergeCell ref="V46:X46"/>
    <mergeCell ref="Z46:AB46"/>
    <mergeCell ref="B45:D45"/>
    <mergeCell ref="E45:G45"/>
    <mergeCell ref="H45:J45"/>
    <mergeCell ref="K45:N45"/>
    <mergeCell ref="O45:R45"/>
    <mergeCell ref="S45:U45"/>
    <mergeCell ref="V45:X45"/>
    <mergeCell ref="Z45:AB45"/>
    <mergeCell ref="B44:D44"/>
    <mergeCell ref="E44:G44"/>
    <mergeCell ref="H44:J44"/>
    <mergeCell ref="K44:N44"/>
    <mergeCell ref="O44:R44"/>
    <mergeCell ref="S44:U44"/>
    <mergeCell ref="V44:X44"/>
    <mergeCell ref="Z44:AB44"/>
    <mergeCell ref="B43:D43"/>
    <mergeCell ref="E43:G43"/>
    <mergeCell ref="H43:J43"/>
    <mergeCell ref="K43:N43"/>
    <mergeCell ref="O43:R43"/>
    <mergeCell ref="S43:U43"/>
    <mergeCell ref="V43:X43"/>
    <mergeCell ref="Z43:AB43"/>
    <mergeCell ref="B42:D42"/>
    <mergeCell ref="E42:G42"/>
    <mergeCell ref="H42:J42"/>
    <mergeCell ref="K42:N42"/>
    <mergeCell ref="O42:R42"/>
    <mergeCell ref="S42:U42"/>
    <mergeCell ref="V42:X42"/>
    <mergeCell ref="Z42:AB42"/>
    <mergeCell ref="B41:D41"/>
    <mergeCell ref="E41:G41"/>
    <mergeCell ref="H41:J41"/>
    <mergeCell ref="K41:N41"/>
    <mergeCell ref="O41:R41"/>
    <mergeCell ref="S41:U41"/>
    <mergeCell ref="V41:X41"/>
    <mergeCell ref="Z41:AB41"/>
    <mergeCell ref="B40:D40"/>
    <mergeCell ref="E40:G40"/>
    <mergeCell ref="H40:J40"/>
    <mergeCell ref="K40:N40"/>
    <mergeCell ref="O40:R40"/>
    <mergeCell ref="S40:U40"/>
    <mergeCell ref="V40:X40"/>
    <mergeCell ref="Z40:AB40"/>
    <mergeCell ref="B39:D39"/>
    <mergeCell ref="E39:G39"/>
    <mergeCell ref="H39:J39"/>
    <mergeCell ref="K39:N39"/>
    <mergeCell ref="O39:R39"/>
    <mergeCell ref="S39:U39"/>
    <mergeCell ref="V39:X39"/>
    <mergeCell ref="Z39:AB39"/>
    <mergeCell ref="B38:D38"/>
    <mergeCell ref="E38:G38"/>
    <mergeCell ref="H38:J38"/>
    <mergeCell ref="K38:N38"/>
    <mergeCell ref="O38:R38"/>
    <mergeCell ref="S38:U38"/>
    <mergeCell ref="V38:X38"/>
    <mergeCell ref="Z38:AB38"/>
    <mergeCell ref="B37:D37"/>
    <mergeCell ref="E37:G37"/>
    <mergeCell ref="H37:J37"/>
    <mergeCell ref="K37:N37"/>
    <mergeCell ref="O37:R37"/>
    <mergeCell ref="S37:U37"/>
    <mergeCell ref="V37:X37"/>
    <mergeCell ref="Z37:AB37"/>
    <mergeCell ref="B36:D36"/>
    <mergeCell ref="E36:G36"/>
    <mergeCell ref="H36:J36"/>
    <mergeCell ref="K36:N36"/>
    <mergeCell ref="O36:R36"/>
    <mergeCell ref="S36:U36"/>
    <mergeCell ref="V36:X36"/>
    <mergeCell ref="Z36:AB36"/>
    <mergeCell ref="B35:D35"/>
    <mergeCell ref="E35:G35"/>
    <mergeCell ref="H35:J35"/>
    <mergeCell ref="K35:N35"/>
    <mergeCell ref="O35:R35"/>
    <mergeCell ref="S35:U35"/>
    <mergeCell ref="V35:X35"/>
    <mergeCell ref="Z35:AB35"/>
    <mergeCell ref="B34:D34"/>
    <mergeCell ref="E34:G34"/>
    <mergeCell ref="H34:J34"/>
    <mergeCell ref="K34:N34"/>
    <mergeCell ref="O34:R34"/>
    <mergeCell ref="S34:U34"/>
    <mergeCell ref="V34:X34"/>
    <mergeCell ref="Z34:AB34"/>
    <mergeCell ref="B33:D33"/>
    <mergeCell ref="E33:G33"/>
    <mergeCell ref="H33:J33"/>
    <mergeCell ref="K33:N33"/>
    <mergeCell ref="O33:R33"/>
    <mergeCell ref="S33:U33"/>
    <mergeCell ref="V33:X33"/>
    <mergeCell ref="Z33:AB33"/>
    <mergeCell ref="B32:D32"/>
    <mergeCell ref="E32:G32"/>
    <mergeCell ref="H32:J32"/>
    <mergeCell ref="K32:N32"/>
    <mergeCell ref="O32:R32"/>
    <mergeCell ref="S32:U32"/>
    <mergeCell ref="V32:X32"/>
    <mergeCell ref="Z32:AB32"/>
    <mergeCell ref="B26:D26"/>
    <mergeCell ref="E26:G26"/>
    <mergeCell ref="H26:J26"/>
    <mergeCell ref="K26:N26"/>
    <mergeCell ref="O26:R26"/>
    <mergeCell ref="S26:U26"/>
    <mergeCell ref="V26:X26"/>
    <mergeCell ref="Z26:AB26"/>
    <mergeCell ref="B31:D31"/>
    <mergeCell ref="E31:G31"/>
    <mergeCell ref="H31:J31"/>
    <mergeCell ref="K31:N31"/>
    <mergeCell ref="O31:R31"/>
    <mergeCell ref="S31:U31"/>
    <mergeCell ref="V31:X31"/>
    <mergeCell ref="Z31:AB31"/>
    <mergeCell ref="B30:D30"/>
    <mergeCell ref="E30:G30"/>
    <mergeCell ref="H30:J30"/>
    <mergeCell ref="K30:N30"/>
    <mergeCell ref="O30:R30"/>
    <mergeCell ref="S30:U30"/>
    <mergeCell ref="V30:X30"/>
    <mergeCell ref="Z30:AB30"/>
    <mergeCell ref="B29:D29"/>
    <mergeCell ref="E29:G29"/>
    <mergeCell ref="H29:J29"/>
    <mergeCell ref="K29:N29"/>
    <mergeCell ref="O29:R29"/>
    <mergeCell ref="S29:U29"/>
    <mergeCell ref="V29:X29"/>
    <mergeCell ref="Z29:AB29"/>
    <mergeCell ref="B24:D24"/>
    <mergeCell ref="E24:G24"/>
    <mergeCell ref="H24:J24"/>
    <mergeCell ref="K24:N24"/>
    <mergeCell ref="O24:R24"/>
    <mergeCell ref="S24:U24"/>
    <mergeCell ref="V24:X24"/>
    <mergeCell ref="Z24:AB24"/>
    <mergeCell ref="B23:D23"/>
    <mergeCell ref="E23:G23"/>
    <mergeCell ref="H23:J23"/>
    <mergeCell ref="K23:N23"/>
    <mergeCell ref="O23:R23"/>
    <mergeCell ref="S23:U23"/>
    <mergeCell ref="V23:X23"/>
    <mergeCell ref="Z23:AB23"/>
    <mergeCell ref="B28:D28"/>
    <mergeCell ref="E28:G28"/>
    <mergeCell ref="H28:J28"/>
    <mergeCell ref="K28:N28"/>
    <mergeCell ref="O28:R28"/>
    <mergeCell ref="S28:U28"/>
    <mergeCell ref="V28:X28"/>
    <mergeCell ref="Z28:AB28"/>
    <mergeCell ref="B27:D27"/>
    <mergeCell ref="E27:G27"/>
    <mergeCell ref="H27:J27"/>
    <mergeCell ref="K27:N27"/>
    <mergeCell ref="O27:R27"/>
    <mergeCell ref="S27:U27"/>
    <mergeCell ref="V27:X27"/>
    <mergeCell ref="Z27:AB27"/>
    <mergeCell ref="B161:D161"/>
    <mergeCell ref="E161:G161"/>
    <mergeCell ref="H161:J161"/>
    <mergeCell ref="K161:N161"/>
    <mergeCell ref="O161:R161"/>
    <mergeCell ref="S161:U161"/>
    <mergeCell ref="V161:X161"/>
    <mergeCell ref="Z161:AB161"/>
    <mergeCell ref="B160:D160"/>
    <mergeCell ref="E160:G160"/>
    <mergeCell ref="H160:J160"/>
    <mergeCell ref="K160:N160"/>
    <mergeCell ref="O160:R160"/>
    <mergeCell ref="S160:U160"/>
    <mergeCell ref="V160:X160"/>
    <mergeCell ref="Z160:AB160"/>
    <mergeCell ref="B159:D159"/>
    <mergeCell ref="E159:G159"/>
    <mergeCell ref="H159:J159"/>
    <mergeCell ref="K159:N159"/>
    <mergeCell ref="O159:R159"/>
    <mergeCell ref="S159:U159"/>
    <mergeCell ref="V159:X159"/>
    <mergeCell ref="Z159:AB159"/>
    <mergeCell ref="B158:D158"/>
    <mergeCell ref="E158:G158"/>
    <mergeCell ref="H158:J158"/>
    <mergeCell ref="K158:N158"/>
    <mergeCell ref="O158:R158"/>
    <mergeCell ref="S158:U158"/>
    <mergeCell ref="V158:X158"/>
    <mergeCell ref="Z158:AB158"/>
    <mergeCell ref="B157:D157"/>
    <mergeCell ref="E157:G157"/>
    <mergeCell ref="H157:J157"/>
    <mergeCell ref="K157:N157"/>
    <mergeCell ref="O157:R157"/>
    <mergeCell ref="S157:U157"/>
    <mergeCell ref="V157:X157"/>
    <mergeCell ref="Z157:AB157"/>
    <mergeCell ref="B156:D156"/>
    <mergeCell ref="E156:G156"/>
    <mergeCell ref="H156:J156"/>
    <mergeCell ref="K156:N156"/>
    <mergeCell ref="O156:R156"/>
    <mergeCell ref="S156:U156"/>
    <mergeCell ref="V156:X156"/>
    <mergeCell ref="Z156:AB156"/>
    <mergeCell ref="B155:D155"/>
    <mergeCell ref="E155:G155"/>
    <mergeCell ref="H155:J155"/>
    <mergeCell ref="K155:N155"/>
    <mergeCell ref="O155:R155"/>
    <mergeCell ref="S155:U155"/>
    <mergeCell ref="V155:X155"/>
    <mergeCell ref="Z155:AB155"/>
    <mergeCell ref="B154:D154"/>
    <mergeCell ref="E154:G154"/>
    <mergeCell ref="H154:J154"/>
    <mergeCell ref="K154:N154"/>
    <mergeCell ref="O154:R154"/>
    <mergeCell ref="S154:U154"/>
    <mergeCell ref="V154:X154"/>
    <mergeCell ref="Z154:AB154"/>
    <mergeCell ref="B153:D153"/>
    <mergeCell ref="E153:G153"/>
    <mergeCell ref="H153:J153"/>
    <mergeCell ref="K153:N153"/>
    <mergeCell ref="O153:R153"/>
    <mergeCell ref="S153:U153"/>
    <mergeCell ref="V153:X153"/>
    <mergeCell ref="Z153:AB153"/>
    <mergeCell ref="B152:D152"/>
    <mergeCell ref="E152:G152"/>
    <mergeCell ref="H152:J152"/>
    <mergeCell ref="K152:N152"/>
    <mergeCell ref="O152:R152"/>
    <mergeCell ref="S152:U152"/>
    <mergeCell ref="V152:X152"/>
    <mergeCell ref="Z152:AB152"/>
    <mergeCell ref="B151:D151"/>
    <mergeCell ref="E151:G151"/>
    <mergeCell ref="H151:J151"/>
    <mergeCell ref="K151:N151"/>
    <mergeCell ref="O151:R151"/>
    <mergeCell ref="S151:U151"/>
    <mergeCell ref="V151:X151"/>
    <mergeCell ref="Z151:AB151"/>
    <mergeCell ref="B150:D150"/>
    <mergeCell ref="E150:G150"/>
    <mergeCell ref="H150:J150"/>
    <mergeCell ref="K150:N150"/>
    <mergeCell ref="O150:R150"/>
    <mergeCell ref="S150:U150"/>
    <mergeCell ref="V150:X150"/>
    <mergeCell ref="Z150:AB150"/>
    <mergeCell ref="B149:D149"/>
    <mergeCell ref="E149:G149"/>
    <mergeCell ref="H149:J149"/>
    <mergeCell ref="K149:N149"/>
    <mergeCell ref="O149:R149"/>
    <mergeCell ref="S149:U149"/>
    <mergeCell ref="V149:X149"/>
    <mergeCell ref="Z149:AB149"/>
    <mergeCell ref="B148:D148"/>
    <mergeCell ref="E148:G148"/>
    <mergeCell ref="H148:J148"/>
    <mergeCell ref="K148:N148"/>
    <mergeCell ref="O148:R148"/>
    <mergeCell ref="S148:U148"/>
    <mergeCell ref="V148:X148"/>
    <mergeCell ref="Z148:AB148"/>
    <mergeCell ref="B147:D147"/>
    <mergeCell ref="E147:G147"/>
    <mergeCell ref="H147:J147"/>
    <mergeCell ref="K147:N147"/>
    <mergeCell ref="O147:R147"/>
    <mergeCell ref="S147:U147"/>
    <mergeCell ref="V147:X147"/>
    <mergeCell ref="Z147:AB147"/>
    <mergeCell ref="B146:D146"/>
    <mergeCell ref="E146:G146"/>
    <mergeCell ref="H146:J146"/>
    <mergeCell ref="K146:N146"/>
    <mergeCell ref="O146:R146"/>
    <mergeCell ref="S146:U146"/>
    <mergeCell ref="V146:X146"/>
    <mergeCell ref="Z146:AB146"/>
    <mergeCell ref="B145:D145"/>
    <mergeCell ref="E145:G145"/>
    <mergeCell ref="H145:J145"/>
    <mergeCell ref="K145:N145"/>
    <mergeCell ref="O145:R145"/>
    <mergeCell ref="S145:U145"/>
    <mergeCell ref="V145:X145"/>
    <mergeCell ref="Z145:AB145"/>
    <mergeCell ref="B144:D144"/>
    <mergeCell ref="E144:G144"/>
    <mergeCell ref="H144:J144"/>
    <mergeCell ref="K144:N144"/>
    <mergeCell ref="O144:R144"/>
    <mergeCell ref="S144:U144"/>
    <mergeCell ref="V144:X144"/>
    <mergeCell ref="Z144:AB144"/>
    <mergeCell ref="B143:D143"/>
    <mergeCell ref="E143:G143"/>
    <mergeCell ref="H143:J143"/>
    <mergeCell ref="K143:N143"/>
    <mergeCell ref="O143:R143"/>
    <mergeCell ref="S143:U143"/>
    <mergeCell ref="V143:X143"/>
    <mergeCell ref="Z143:AB143"/>
    <mergeCell ref="B142:D142"/>
    <mergeCell ref="E142:G142"/>
    <mergeCell ref="H142:J142"/>
    <mergeCell ref="K142:N142"/>
    <mergeCell ref="O142:R142"/>
    <mergeCell ref="S142:U142"/>
    <mergeCell ref="V142:X142"/>
    <mergeCell ref="Z142:AB142"/>
    <mergeCell ref="B141:D141"/>
    <mergeCell ref="E141:G141"/>
    <mergeCell ref="H141:J141"/>
    <mergeCell ref="K141:N141"/>
    <mergeCell ref="O141:R141"/>
    <mergeCell ref="S141:U141"/>
    <mergeCell ref="V141:X141"/>
    <mergeCell ref="Z141:AB141"/>
    <mergeCell ref="B140:D140"/>
    <mergeCell ref="E140:G140"/>
    <mergeCell ref="H140:J140"/>
    <mergeCell ref="K140:N140"/>
    <mergeCell ref="O140:R140"/>
    <mergeCell ref="S140:U140"/>
    <mergeCell ref="V140:X140"/>
    <mergeCell ref="Z140:AB140"/>
    <mergeCell ref="B139:D139"/>
    <mergeCell ref="E139:G139"/>
    <mergeCell ref="H139:J139"/>
    <mergeCell ref="K139:N139"/>
    <mergeCell ref="O139:R139"/>
    <mergeCell ref="S139:U139"/>
    <mergeCell ref="V139:X139"/>
    <mergeCell ref="Z139:AB139"/>
    <mergeCell ref="B138:D138"/>
    <mergeCell ref="E138:G138"/>
    <mergeCell ref="H138:J138"/>
    <mergeCell ref="K138:N138"/>
    <mergeCell ref="O138:R138"/>
    <mergeCell ref="S138:U138"/>
    <mergeCell ref="V138:X138"/>
    <mergeCell ref="Z138:AB138"/>
    <mergeCell ref="B137:D137"/>
    <mergeCell ref="E137:G137"/>
    <mergeCell ref="H137:J137"/>
    <mergeCell ref="K137:N137"/>
    <mergeCell ref="O137:R137"/>
    <mergeCell ref="S137:U137"/>
    <mergeCell ref="V137:X137"/>
    <mergeCell ref="Z137:AB137"/>
    <mergeCell ref="B136:D136"/>
    <mergeCell ref="E136:G136"/>
    <mergeCell ref="H136:J136"/>
    <mergeCell ref="K136:N136"/>
    <mergeCell ref="O136:R136"/>
    <mergeCell ref="S136:U136"/>
    <mergeCell ref="V136:X136"/>
    <mergeCell ref="Z136:AB136"/>
    <mergeCell ref="B135:D135"/>
    <mergeCell ref="E135:G135"/>
    <mergeCell ref="H135:J135"/>
    <mergeCell ref="K135:N135"/>
    <mergeCell ref="O135:R135"/>
    <mergeCell ref="S135:U135"/>
    <mergeCell ref="V135:X135"/>
    <mergeCell ref="Z135:AB135"/>
    <mergeCell ref="B134:D134"/>
    <mergeCell ref="E134:G134"/>
    <mergeCell ref="H134:J134"/>
    <mergeCell ref="K134:N134"/>
    <mergeCell ref="O134:R134"/>
    <mergeCell ref="S134:U134"/>
    <mergeCell ref="V134:X134"/>
    <mergeCell ref="Z134:AB134"/>
    <mergeCell ref="B133:D133"/>
    <mergeCell ref="E133:G133"/>
    <mergeCell ref="H133:J133"/>
    <mergeCell ref="K133:N133"/>
    <mergeCell ref="O133:R133"/>
    <mergeCell ref="S133:U133"/>
    <mergeCell ref="V133:X133"/>
    <mergeCell ref="Z133:AB133"/>
    <mergeCell ref="B132:D132"/>
    <mergeCell ref="E132:G132"/>
    <mergeCell ref="H132:J132"/>
    <mergeCell ref="K132:N132"/>
    <mergeCell ref="O132:R132"/>
    <mergeCell ref="S132:U132"/>
    <mergeCell ref="V132:X132"/>
    <mergeCell ref="Z132:AB132"/>
    <mergeCell ref="B131:D131"/>
    <mergeCell ref="E131:G131"/>
    <mergeCell ref="H131:J131"/>
    <mergeCell ref="K131:N131"/>
    <mergeCell ref="O131:R131"/>
    <mergeCell ref="S131:U131"/>
    <mergeCell ref="V131:X131"/>
    <mergeCell ref="Z131:AB131"/>
    <mergeCell ref="B130:D130"/>
    <mergeCell ref="E130:G130"/>
    <mergeCell ref="H130:J130"/>
    <mergeCell ref="K130:N130"/>
    <mergeCell ref="O130:R130"/>
    <mergeCell ref="S130:U130"/>
    <mergeCell ref="V130:X130"/>
    <mergeCell ref="Z130:AB130"/>
    <mergeCell ref="B129:D129"/>
    <mergeCell ref="E129:G129"/>
    <mergeCell ref="H129:J129"/>
    <mergeCell ref="K129:N129"/>
    <mergeCell ref="O129:R129"/>
    <mergeCell ref="S129:U129"/>
    <mergeCell ref="V129:X129"/>
    <mergeCell ref="Z129:AB129"/>
    <mergeCell ref="B128:D128"/>
    <mergeCell ref="E128:G128"/>
    <mergeCell ref="H128:J128"/>
    <mergeCell ref="K128:N128"/>
    <mergeCell ref="O128:R128"/>
    <mergeCell ref="S128:U128"/>
    <mergeCell ref="V128:X128"/>
    <mergeCell ref="Z128:AB128"/>
    <mergeCell ref="B127:D127"/>
    <mergeCell ref="E127:G127"/>
    <mergeCell ref="H127:J127"/>
    <mergeCell ref="K127:N127"/>
    <mergeCell ref="O127:R127"/>
    <mergeCell ref="S127:U127"/>
    <mergeCell ref="V127:X127"/>
    <mergeCell ref="Z127:AB127"/>
    <mergeCell ref="B126:D126"/>
    <mergeCell ref="E126:G126"/>
    <mergeCell ref="H126:J126"/>
    <mergeCell ref="K126:N126"/>
    <mergeCell ref="O126:R126"/>
    <mergeCell ref="S126:U126"/>
    <mergeCell ref="V126:X126"/>
    <mergeCell ref="Z126:AB126"/>
    <mergeCell ref="B125:D125"/>
    <mergeCell ref="E125:G125"/>
    <mergeCell ref="H125:J125"/>
    <mergeCell ref="K125:N125"/>
    <mergeCell ref="O125:R125"/>
    <mergeCell ref="S125:U125"/>
    <mergeCell ref="V125:X125"/>
    <mergeCell ref="Z125:AB125"/>
    <mergeCell ref="B124:D124"/>
    <mergeCell ref="E124:G124"/>
    <mergeCell ref="H124:J124"/>
    <mergeCell ref="K124:N124"/>
    <mergeCell ref="O124:R124"/>
    <mergeCell ref="S124:U124"/>
    <mergeCell ref="V124:X124"/>
    <mergeCell ref="Z124:AB124"/>
    <mergeCell ref="B123:D123"/>
    <mergeCell ref="E123:G123"/>
    <mergeCell ref="H123:J123"/>
    <mergeCell ref="K123:N123"/>
    <mergeCell ref="O123:R123"/>
    <mergeCell ref="S123:U123"/>
    <mergeCell ref="V123:X123"/>
    <mergeCell ref="Z123:AB123"/>
    <mergeCell ref="B122:D122"/>
    <mergeCell ref="E122:G122"/>
    <mergeCell ref="H122:J122"/>
    <mergeCell ref="K122:N122"/>
    <mergeCell ref="O122:R122"/>
    <mergeCell ref="S122:U122"/>
    <mergeCell ref="V122:X122"/>
    <mergeCell ref="Z122:AB122"/>
    <mergeCell ref="B121:D121"/>
    <mergeCell ref="E121:G121"/>
    <mergeCell ref="H121:J121"/>
    <mergeCell ref="K121:N121"/>
    <mergeCell ref="O121:R121"/>
    <mergeCell ref="S121:U121"/>
    <mergeCell ref="V121:X121"/>
    <mergeCell ref="Z121:AB121"/>
    <mergeCell ref="B22:D22"/>
    <mergeCell ref="E22:G22"/>
    <mergeCell ref="H22:J22"/>
    <mergeCell ref="K22:N22"/>
    <mergeCell ref="O22:R22"/>
    <mergeCell ref="S22:U22"/>
    <mergeCell ref="V22:X22"/>
    <mergeCell ref="Z22:AB22"/>
    <mergeCell ref="B25:D25"/>
    <mergeCell ref="E25:G25"/>
    <mergeCell ref="H25:J25"/>
    <mergeCell ref="K25:N25"/>
    <mergeCell ref="O25:R25"/>
    <mergeCell ref="S25:U25"/>
    <mergeCell ref="V25:X25"/>
    <mergeCell ref="Z25:AB25"/>
    <mergeCell ref="B21:D21"/>
    <mergeCell ref="E21:G21"/>
    <mergeCell ref="H21:J21"/>
    <mergeCell ref="K21:N21"/>
    <mergeCell ref="O21:R21"/>
    <mergeCell ref="S21:U21"/>
    <mergeCell ref="V21:X21"/>
    <mergeCell ref="Z21:AB21"/>
    <mergeCell ref="B20:D20"/>
    <mergeCell ref="E20:G20"/>
    <mergeCell ref="H20:J20"/>
    <mergeCell ref="K20:N20"/>
    <mergeCell ref="O20:R20"/>
    <mergeCell ref="S20:U20"/>
    <mergeCell ref="V20:X20"/>
    <mergeCell ref="Z20:AB20"/>
    <mergeCell ref="B19:D19"/>
    <mergeCell ref="E19:G19"/>
    <mergeCell ref="H19:J19"/>
    <mergeCell ref="K19:N19"/>
    <mergeCell ref="O19:R19"/>
    <mergeCell ref="S19:U19"/>
    <mergeCell ref="V19:X19"/>
    <mergeCell ref="Z19:AB19"/>
    <mergeCell ref="B166:D166"/>
    <mergeCell ref="E166:G166"/>
    <mergeCell ref="H166:J166"/>
    <mergeCell ref="K166:N166"/>
    <mergeCell ref="O166:R166"/>
    <mergeCell ref="S166:U166"/>
    <mergeCell ref="V166:X166"/>
    <mergeCell ref="Z166:AB166"/>
    <mergeCell ref="B165:D165"/>
    <mergeCell ref="E165:G165"/>
    <mergeCell ref="H165:J165"/>
    <mergeCell ref="K165:N165"/>
    <mergeCell ref="O165:R165"/>
    <mergeCell ref="S165:U165"/>
    <mergeCell ref="V165:X165"/>
    <mergeCell ref="Z165:AB165"/>
    <mergeCell ref="B164:D164"/>
    <mergeCell ref="E164:G164"/>
    <mergeCell ref="H164:J164"/>
    <mergeCell ref="K164:N164"/>
    <mergeCell ref="O164:R164"/>
    <mergeCell ref="S164:U164"/>
    <mergeCell ref="V164:X164"/>
    <mergeCell ref="Z164:AB164"/>
    <mergeCell ref="B163:D163"/>
    <mergeCell ref="E163:G163"/>
    <mergeCell ref="H163:J163"/>
    <mergeCell ref="K163:N163"/>
    <mergeCell ref="O163:R163"/>
    <mergeCell ref="S163:U163"/>
    <mergeCell ref="V163:X163"/>
    <mergeCell ref="Z163:AB163"/>
    <mergeCell ref="B162:D162"/>
    <mergeCell ref="E162:G162"/>
    <mergeCell ref="H162:J162"/>
    <mergeCell ref="K162:N162"/>
    <mergeCell ref="O162:R162"/>
    <mergeCell ref="S162:U162"/>
    <mergeCell ref="V162:X162"/>
    <mergeCell ref="Z162:AB162"/>
    <mergeCell ref="B195:D195"/>
    <mergeCell ref="E195:G195"/>
    <mergeCell ref="H195:J195"/>
    <mergeCell ref="K195:N195"/>
    <mergeCell ref="O195:R195"/>
    <mergeCell ref="S195:U195"/>
    <mergeCell ref="V195:X195"/>
    <mergeCell ref="Z195:AB195"/>
    <mergeCell ref="B194:D194"/>
    <mergeCell ref="E194:G194"/>
    <mergeCell ref="H194:J194"/>
    <mergeCell ref="K194:N194"/>
    <mergeCell ref="O194:R194"/>
    <mergeCell ref="S194:U194"/>
    <mergeCell ref="V194:X194"/>
    <mergeCell ref="Z194:AB194"/>
    <mergeCell ref="B193:D193"/>
    <mergeCell ref="E193:G193"/>
    <mergeCell ref="H193:J193"/>
    <mergeCell ref="K193:N193"/>
    <mergeCell ref="O193:R193"/>
    <mergeCell ref="S193:U193"/>
    <mergeCell ref="V193:X193"/>
    <mergeCell ref="Z193:AB193"/>
    <mergeCell ref="B192:D192"/>
    <mergeCell ref="E192:G192"/>
    <mergeCell ref="H192:J192"/>
    <mergeCell ref="K192:N192"/>
    <mergeCell ref="O192:R192"/>
    <mergeCell ref="S192:U192"/>
    <mergeCell ref="V192:X192"/>
    <mergeCell ref="Z192:AB192"/>
    <mergeCell ref="B191:D191"/>
    <mergeCell ref="E191:G191"/>
    <mergeCell ref="H191:J191"/>
    <mergeCell ref="K191:N191"/>
    <mergeCell ref="O191:R191"/>
    <mergeCell ref="S191:U191"/>
    <mergeCell ref="V191:X191"/>
    <mergeCell ref="Z191:AB191"/>
    <mergeCell ref="B190:D190"/>
    <mergeCell ref="E190:G190"/>
    <mergeCell ref="H190:J190"/>
    <mergeCell ref="K190:N190"/>
    <mergeCell ref="O190:R190"/>
    <mergeCell ref="S190:U190"/>
    <mergeCell ref="V190:X190"/>
    <mergeCell ref="Z190:AB190"/>
    <mergeCell ref="K189:N189"/>
    <mergeCell ref="O189:R189"/>
    <mergeCell ref="S189:U189"/>
    <mergeCell ref="V189:X189"/>
    <mergeCell ref="Z189:AB189"/>
    <mergeCell ref="K188:N188"/>
    <mergeCell ref="O188:R188"/>
    <mergeCell ref="S188:U188"/>
    <mergeCell ref="V188:X188"/>
    <mergeCell ref="Z188:AB188"/>
    <mergeCell ref="Z187:AB187"/>
    <mergeCell ref="B186:D186"/>
    <mergeCell ref="E186:G186"/>
    <mergeCell ref="H186:J186"/>
    <mergeCell ref="K186:N186"/>
    <mergeCell ref="O186:R186"/>
    <mergeCell ref="S186:U186"/>
    <mergeCell ref="V186:X186"/>
    <mergeCell ref="Z186:AB186"/>
    <mergeCell ref="Z185:AB185"/>
    <mergeCell ref="B188:D188"/>
    <mergeCell ref="K183:N183"/>
    <mergeCell ref="O183:R183"/>
    <mergeCell ref="S183:U183"/>
    <mergeCell ref="V183:X183"/>
    <mergeCell ref="Z183:AB183"/>
    <mergeCell ref="Z182:AB182"/>
    <mergeCell ref="B187:D187"/>
    <mergeCell ref="K181:N181"/>
    <mergeCell ref="O181:R181"/>
    <mergeCell ref="S181:U181"/>
    <mergeCell ref="V181:X181"/>
    <mergeCell ref="Z181:AB181"/>
    <mergeCell ref="Z180:AB180"/>
    <mergeCell ref="K179:N179"/>
    <mergeCell ref="O179:R179"/>
    <mergeCell ref="S179:U179"/>
    <mergeCell ref="V179:X179"/>
    <mergeCell ref="Z179:AB179"/>
    <mergeCell ref="Z178:AB178"/>
    <mergeCell ref="B177:D177"/>
    <mergeCell ref="E177:G177"/>
    <mergeCell ref="H177:J177"/>
    <mergeCell ref="K177:N177"/>
    <mergeCell ref="O177:R177"/>
    <mergeCell ref="S177:U177"/>
    <mergeCell ref="V177:X177"/>
    <mergeCell ref="Z177:AB177"/>
    <mergeCell ref="Z176:AB176"/>
    <mergeCell ref="B175:D175"/>
    <mergeCell ref="E175:G175"/>
    <mergeCell ref="H175:J175"/>
    <mergeCell ref="K175:N175"/>
    <mergeCell ref="O175:R175"/>
    <mergeCell ref="S175:U175"/>
    <mergeCell ref="V175:X175"/>
    <mergeCell ref="Z175:AB175"/>
    <mergeCell ref="K174:N174"/>
    <mergeCell ref="O174:R174"/>
    <mergeCell ref="S174:U174"/>
    <mergeCell ref="V174:X174"/>
    <mergeCell ref="Z174:AB174"/>
    <mergeCell ref="B173:D173"/>
    <mergeCell ref="E173:G173"/>
    <mergeCell ref="H173:J173"/>
    <mergeCell ref="K173:N173"/>
    <mergeCell ref="O173:R173"/>
    <mergeCell ref="S173:U173"/>
    <mergeCell ref="V173:X173"/>
    <mergeCell ref="Z173:AB173"/>
    <mergeCell ref="K172:N172"/>
    <mergeCell ref="O172:R172"/>
    <mergeCell ref="S172:U172"/>
    <mergeCell ref="V172:X172"/>
    <mergeCell ref="Z172:AB172"/>
    <mergeCell ref="B171:D171"/>
    <mergeCell ref="E171:G171"/>
    <mergeCell ref="H171:J171"/>
    <mergeCell ref="K171:N171"/>
    <mergeCell ref="O171:R171"/>
    <mergeCell ref="S171:U171"/>
    <mergeCell ref="V171:X171"/>
    <mergeCell ref="Z171:AB171"/>
    <mergeCell ref="K170:N170"/>
    <mergeCell ref="O170:R170"/>
    <mergeCell ref="S170:U170"/>
    <mergeCell ref="V170:X170"/>
    <mergeCell ref="Z170:AB170"/>
    <mergeCell ref="V169:X169"/>
    <mergeCell ref="Z169:AB169"/>
    <mergeCell ref="O168:R168"/>
    <mergeCell ref="S168:U168"/>
    <mergeCell ref="V168:X168"/>
    <mergeCell ref="Z168:AB168"/>
    <mergeCell ref="B167:D167"/>
    <mergeCell ref="E167:G167"/>
    <mergeCell ref="H167:J167"/>
    <mergeCell ref="K167:N167"/>
    <mergeCell ref="O167:R167"/>
    <mergeCell ref="S167:U167"/>
    <mergeCell ref="V167:X167"/>
    <mergeCell ref="Z167:AB167"/>
    <mergeCell ref="B168:D168"/>
    <mergeCell ref="E168:G168"/>
    <mergeCell ref="H168:J168"/>
    <mergeCell ref="K168:N168"/>
    <mergeCell ref="Z209:AB209"/>
    <mergeCell ref="B208:D208"/>
    <mergeCell ref="E208:G208"/>
    <mergeCell ref="H208:J208"/>
    <mergeCell ref="K208:N208"/>
    <mergeCell ref="O208:R208"/>
    <mergeCell ref="S208:U208"/>
    <mergeCell ref="V208:X208"/>
    <mergeCell ref="Z208:AB208"/>
    <mergeCell ref="Z207:AB207"/>
    <mergeCell ref="B206:D206"/>
    <mergeCell ref="E206:G206"/>
    <mergeCell ref="H206:J206"/>
    <mergeCell ref="K206:N206"/>
    <mergeCell ref="O206:R206"/>
    <mergeCell ref="S206:U206"/>
    <mergeCell ref="V206:X206"/>
    <mergeCell ref="Z206:AB206"/>
    <mergeCell ref="Z205:AB205"/>
    <mergeCell ref="B204:D204"/>
    <mergeCell ref="E204:G204"/>
    <mergeCell ref="H204:J204"/>
    <mergeCell ref="K204:N204"/>
    <mergeCell ref="O204:R204"/>
    <mergeCell ref="S204:U204"/>
    <mergeCell ref="V204:X204"/>
    <mergeCell ref="Z204:AB204"/>
    <mergeCell ref="Z203:AB203"/>
    <mergeCell ref="V226:X226"/>
    <mergeCell ref="V225:X225"/>
    <mergeCell ref="Z216:AB216"/>
    <mergeCell ref="Z217:AB217"/>
    <mergeCell ref="V202:X202"/>
    <mergeCell ref="O211:R211"/>
    <mergeCell ref="K212:N212"/>
    <mergeCell ref="O212:R212"/>
    <mergeCell ref="S212:U212"/>
    <mergeCell ref="Z212:AB212"/>
    <mergeCell ref="H225:J225"/>
    <mergeCell ref="H214:J214"/>
    <mergeCell ref="H215:J215"/>
    <mergeCell ref="H216:J216"/>
    <mergeCell ref="H217:J217"/>
    <mergeCell ref="H218:J218"/>
    <mergeCell ref="H219:J219"/>
    <mergeCell ref="H220:J220"/>
    <mergeCell ref="H221:J221"/>
    <mergeCell ref="H222:J222"/>
    <mergeCell ref="B210:D210"/>
    <mergeCell ref="E221:G221"/>
    <mergeCell ref="O200:R200"/>
    <mergeCell ref="S200:U200"/>
    <mergeCell ref="V200:X200"/>
    <mergeCell ref="Z200:AB200"/>
    <mergeCell ref="Z202:AB202"/>
    <mergeCell ref="K201:N201"/>
    <mergeCell ref="O201:R201"/>
    <mergeCell ref="S201:U201"/>
    <mergeCell ref="V201:X201"/>
    <mergeCell ref="Z16:AB16"/>
    <mergeCell ref="B16:D16"/>
    <mergeCell ref="V16:X16"/>
    <mergeCell ref="O16:R16"/>
    <mergeCell ref="K16:N16"/>
    <mergeCell ref="H16:J16"/>
    <mergeCell ref="E16:G16"/>
    <mergeCell ref="S16:U16"/>
    <mergeCell ref="B179:D179"/>
    <mergeCell ref="B181:D181"/>
    <mergeCell ref="B183:D183"/>
    <mergeCell ref="B182:D182"/>
    <mergeCell ref="B184:D184"/>
    <mergeCell ref="B199:D199"/>
    <mergeCell ref="S199:U199"/>
    <mergeCell ref="Z199:AB199"/>
    <mergeCell ref="Z201:AB201"/>
    <mergeCell ref="B169:D169"/>
    <mergeCell ref="E169:G169"/>
    <mergeCell ref="H169:J169"/>
    <mergeCell ref="K169:N169"/>
    <mergeCell ref="O169:R169"/>
    <mergeCell ref="S169:U169"/>
    <mergeCell ref="H213:J213"/>
    <mergeCell ref="H200:J200"/>
    <mergeCell ref="H201:J201"/>
    <mergeCell ref="H202:J202"/>
    <mergeCell ref="H203:J203"/>
    <mergeCell ref="H205:J205"/>
    <mergeCell ref="H207:J207"/>
    <mergeCell ref="H209:J209"/>
    <mergeCell ref="H170:J170"/>
    <mergeCell ref="H172:J172"/>
    <mergeCell ref="H174:J174"/>
    <mergeCell ref="H176:J176"/>
    <mergeCell ref="H199:J199"/>
    <mergeCell ref="H188:J188"/>
    <mergeCell ref="H184:J184"/>
    <mergeCell ref="V198:X198"/>
    <mergeCell ref="V210:X210"/>
    <mergeCell ref="V211:X211"/>
    <mergeCell ref="V212:X212"/>
    <mergeCell ref="V213:X213"/>
    <mergeCell ref="V203:X203"/>
    <mergeCell ref="V205:X205"/>
    <mergeCell ref="V207:X207"/>
    <mergeCell ref="V209:X209"/>
    <mergeCell ref="V176:X176"/>
    <mergeCell ref="V178:X178"/>
    <mergeCell ref="V180:X180"/>
    <mergeCell ref="V182:X182"/>
    <mergeCell ref="V184:X184"/>
    <mergeCell ref="V185:X185"/>
    <mergeCell ref="V187:X187"/>
    <mergeCell ref="V199:X199"/>
    <mergeCell ref="E199:G199"/>
    <mergeCell ref="E179:G179"/>
    <mergeCell ref="H179:J179"/>
    <mergeCell ref="H178:J178"/>
    <mergeCell ref="E181:G181"/>
    <mergeCell ref="H181:J181"/>
    <mergeCell ref="H180:J180"/>
    <mergeCell ref="E176:G176"/>
    <mergeCell ref="E183:G183"/>
    <mergeCell ref="H183:J183"/>
    <mergeCell ref="H182:J182"/>
    <mergeCell ref="E180:G180"/>
    <mergeCell ref="E182:G182"/>
    <mergeCell ref="E184:G184"/>
    <mergeCell ref="E188:G188"/>
    <mergeCell ref="H14:J15"/>
    <mergeCell ref="H18:J18"/>
    <mergeCell ref="H196:J196"/>
    <mergeCell ref="H197:J197"/>
    <mergeCell ref="H198:J198"/>
    <mergeCell ref="E187:G187"/>
    <mergeCell ref="H187:J187"/>
    <mergeCell ref="H118:J118"/>
    <mergeCell ref="E222:G222"/>
    <mergeCell ref="E223:G223"/>
    <mergeCell ref="E224:G224"/>
    <mergeCell ref="E225:G225"/>
    <mergeCell ref="B201:D201"/>
    <mergeCell ref="E201:G201"/>
    <mergeCell ref="B202:D202"/>
    <mergeCell ref="E202:G202"/>
    <mergeCell ref="B203:D203"/>
    <mergeCell ref="E203:G203"/>
    <mergeCell ref="B205:D205"/>
    <mergeCell ref="E205:G205"/>
    <mergeCell ref="B207:D207"/>
    <mergeCell ref="E207:G207"/>
    <mergeCell ref="B209:D209"/>
    <mergeCell ref="E209:G209"/>
    <mergeCell ref="B212:D212"/>
    <mergeCell ref="B216:D216"/>
    <mergeCell ref="B222:D222"/>
    <mergeCell ref="E218:G218"/>
    <mergeCell ref="E219:G219"/>
    <mergeCell ref="E220:G220"/>
    <mergeCell ref="B211:D211"/>
    <mergeCell ref="B219:D219"/>
    <mergeCell ref="E210:G210"/>
    <mergeCell ref="E211:G211"/>
    <mergeCell ref="E212:G212"/>
    <mergeCell ref="E213:G213"/>
    <mergeCell ref="E214:G214"/>
    <mergeCell ref="E215:G215"/>
    <mergeCell ref="E216:G216"/>
    <mergeCell ref="E217:G217"/>
    <mergeCell ref="Z211:AB211"/>
    <mergeCell ref="S211:U211"/>
    <mergeCell ref="V214:X214"/>
    <mergeCell ref="Z213:AB213"/>
    <mergeCell ref="Z219:AB219"/>
    <mergeCell ref="Z220:AB220"/>
    <mergeCell ref="Z214:AB214"/>
    <mergeCell ref="S217:U217"/>
    <mergeCell ref="S216:U216"/>
    <mergeCell ref="Z215:AB215"/>
    <mergeCell ref="S215:U215"/>
    <mergeCell ref="V215:X215"/>
    <mergeCell ref="V216:X216"/>
    <mergeCell ref="V217:X217"/>
    <mergeCell ref="S222:U222"/>
    <mergeCell ref="Z221:AB221"/>
    <mergeCell ref="S221:U221"/>
    <mergeCell ref="V221:X221"/>
    <mergeCell ref="V222:X222"/>
    <mergeCell ref="S213:U213"/>
    <mergeCell ref="Z222:AB222"/>
    <mergeCell ref="Z223:AB223"/>
    <mergeCell ref="Z18:AB18"/>
    <mergeCell ref="S18:U18"/>
    <mergeCell ref="Z218:AB218"/>
    <mergeCell ref="S218:U218"/>
    <mergeCell ref="V218:X218"/>
    <mergeCell ref="B18:D18"/>
    <mergeCell ref="AC14:AL14"/>
    <mergeCell ref="B196:D196"/>
    <mergeCell ref="K196:N196"/>
    <mergeCell ref="O196:R196"/>
    <mergeCell ref="S196:U196"/>
    <mergeCell ref="S14:U15"/>
    <mergeCell ref="Z14:AB15"/>
    <mergeCell ref="K18:N18"/>
    <mergeCell ref="O18:R18"/>
    <mergeCell ref="B172:D172"/>
    <mergeCell ref="E172:G172"/>
    <mergeCell ref="B174:D174"/>
    <mergeCell ref="B170:D170"/>
    <mergeCell ref="E170:G170"/>
    <mergeCell ref="E174:G174"/>
    <mergeCell ref="B176:D176"/>
    <mergeCell ref="B178:D178"/>
    <mergeCell ref="E178:G178"/>
    <mergeCell ref="B180:D180"/>
    <mergeCell ref="K200:N200"/>
    <mergeCell ref="Z210:AB210"/>
    <mergeCell ref="B200:D200"/>
    <mergeCell ref="E200:G200"/>
    <mergeCell ref="K199:N199"/>
    <mergeCell ref="O199:R199"/>
    <mergeCell ref="A14:A15"/>
    <mergeCell ref="B14:D15"/>
    <mergeCell ref="K14:N15"/>
    <mergeCell ref="O14:R15"/>
    <mergeCell ref="B197:D197"/>
    <mergeCell ref="K197:N197"/>
    <mergeCell ref="O197:R197"/>
    <mergeCell ref="S197:U197"/>
    <mergeCell ref="Z197:AB197"/>
    <mergeCell ref="Z196:AB196"/>
    <mergeCell ref="K187:N187"/>
    <mergeCell ref="O187:R187"/>
    <mergeCell ref="S187:U187"/>
    <mergeCell ref="B189:D189"/>
    <mergeCell ref="E189:G189"/>
    <mergeCell ref="H189:J189"/>
    <mergeCell ref="B198:D198"/>
    <mergeCell ref="K198:N198"/>
    <mergeCell ref="O198:R198"/>
    <mergeCell ref="S198:U198"/>
    <mergeCell ref="Z198:AB198"/>
    <mergeCell ref="Z184:AB184"/>
    <mergeCell ref="E14:G15"/>
    <mergeCell ref="E18:G18"/>
    <mergeCell ref="E196:G196"/>
    <mergeCell ref="E197:G197"/>
    <mergeCell ref="E198:G198"/>
    <mergeCell ref="Y14:Y15"/>
    <mergeCell ref="V14:X15"/>
    <mergeCell ref="V18:X18"/>
    <mergeCell ref="V196:X196"/>
    <mergeCell ref="V197:X197"/>
    <mergeCell ref="K211:N211"/>
    <mergeCell ref="B213:D213"/>
    <mergeCell ref="K213:N213"/>
    <mergeCell ref="O213:R213"/>
    <mergeCell ref="B214:D214"/>
    <mergeCell ref="K214:N214"/>
    <mergeCell ref="O214:R214"/>
    <mergeCell ref="B215:D215"/>
    <mergeCell ref="K215:N215"/>
    <mergeCell ref="O215:R215"/>
    <mergeCell ref="K202:N202"/>
    <mergeCell ref="O202:R202"/>
    <mergeCell ref="S202:U202"/>
    <mergeCell ref="K203:N203"/>
    <mergeCell ref="O203:R203"/>
    <mergeCell ref="S203:U203"/>
    <mergeCell ref="K205:N205"/>
    <mergeCell ref="O205:R205"/>
    <mergeCell ref="S205:U205"/>
    <mergeCell ref="K207:N207"/>
    <mergeCell ref="O207:R207"/>
    <mergeCell ref="S207:U207"/>
    <mergeCell ref="K209:N209"/>
    <mergeCell ref="O209:R209"/>
    <mergeCell ref="S209:U209"/>
    <mergeCell ref="K210:N210"/>
    <mergeCell ref="O210:R210"/>
    <mergeCell ref="S210:U210"/>
    <mergeCell ref="S214:U214"/>
    <mergeCell ref="H210:J210"/>
    <mergeCell ref="H211:J211"/>
    <mergeCell ref="H212:J212"/>
    <mergeCell ref="K225:N225"/>
    <mergeCell ref="O225:R225"/>
    <mergeCell ref="S225:U225"/>
    <mergeCell ref="K216:N216"/>
    <mergeCell ref="O216:R216"/>
    <mergeCell ref="B217:D217"/>
    <mergeCell ref="K217:N217"/>
    <mergeCell ref="O217:R217"/>
    <mergeCell ref="B218:D218"/>
    <mergeCell ref="K218:N218"/>
    <mergeCell ref="O218:R218"/>
    <mergeCell ref="K176:N176"/>
    <mergeCell ref="O176:R176"/>
    <mergeCell ref="S176:U176"/>
    <mergeCell ref="K178:N178"/>
    <mergeCell ref="O178:R178"/>
    <mergeCell ref="S178:U178"/>
    <mergeCell ref="K180:N180"/>
    <mergeCell ref="O180:R180"/>
    <mergeCell ref="S180:U180"/>
    <mergeCell ref="K182:N182"/>
    <mergeCell ref="O182:R182"/>
    <mergeCell ref="S182:U182"/>
    <mergeCell ref="K184:N184"/>
    <mergeCell ref="O184:R184"/>
    <mergeCell ref="S184:U184"/>
    <mergeCell ref="B185:D185"/>
    <mergeCell ref="E185:G185"/>
    <mergeCell ref="H185:J185"/>
    <mergeCell ref="K185:N185"/>
    <mergeCell ref="O185:R185"/>
    <mergeCell ref="S185:U185"/>
    <mergeCell ref="K222:N222"/>
    <mergeCell ref="O222:R222"/>
    <mergeCell ref="K219:N219"/>
    <mergeCell ref="O219:R219"/>
    <mergeCell ref="B220:D220"/>
    <mergeCell ref="K220:N220"/>
    <mergeCell ref="O220:R220"/>
    <mergeCell ref="B221:D221"/>
    <mergeCell ref="K221:N221"/>
    <mergeCell ref="O221:R221"/>
    <mergeCell ref="S220:U220"/>
    <mergeCell ref="S219:U219"/>
    <mergeCell ref="V219:X219"/>
    <mergeCell ref="V220:X220"/>
    <mergeCell ref="A226:R226"/>
    <mergeCell ref="S226:U226"/>
    <mergeCell ref="Z226:AB226"/>
    <mergeCell ref="Z225:AB225"/>
    <mergeCell ref="S223:U223"/>
    <mergeCell ref="H223:J223"/>
    <mergeCell ref="B223:D223"/>
    <mergeCell ref="K223:N223"/>
    <mergeCell ref="O223:R223"/>
    <mergeCell ref="B224:D224"/>
    <mergeCell ref="K224:N224"/>
    <mergeCell ref="O224:R224"/>
    <mergeCell ref="S224:U224"/>
    <mergeCell ref="Z224:AB224"/>
    <mergeCell ref="V224:X224"/>
    <mergeCell ref="V223:X223"/>
    <mergeCell ref="H224:J224"/>
    <mergeCell ref="B225:D225"/>
  </mergeCells>
  <dataValidations xWindow="821" yWindow="882" count="1">
    <dataValidation allowBlank="1" showInputMessage="1" showErrorMessage="1" promptTitle="besondere Bauten" prompt="hier sind insbesondere Ingenieurbauwerke gemeint" sqref="AP32"/>
  </dataValidations>
  <pageMargins left="0.19685039370078741" right="0.19685039370078741" top="0.78740157480314965" bottom="0.78740157480314965" header="0.31496062992125984" footer="0.31496062992125984"/>
  <pageSetup paperSize="8" scale="90" orientation="landscape" r:id="rId1"/>
  <headerFooter>
    <oddHeader>&amp;CAnlage g</oddHeader>
  </headerFooter>
  <ignoredErrors>
    <ignoredError sqref="H28:J33" numberStoredAsText="1"/>
  </ignoredErrors>
  <extLst>
    <ext xmlns:x14="http://schemas.microsoft.com/office/spreadsheetml/2009/9/main" uri="{CCE6A557-97BC-4b89-ADB6-D9C93CAAB3DF}">
      <x14:dataValidations xmlns:xm="http://schemas.microsoft.com/office/excel/2006/main" xWindow="821" yWindow="882" count="1">
        <x14:dataValidation type="list" allowBlank="1" showInputMessage="1" showErrorMessage="1" errorTitle="Kostengruppen" error="Bitte wählen Sie eine Kostengruppe aus der Dropdown Liste!" promptTitle="Kostengruppen" prompt="Bitte wählen Sie eine Kostengruppe aus der Dropdown Liste!">
          <x14:formula1>
            <xm:f>Hinweisblatt!$O$1:$O$61</xm:f>
          </x14:formula1>
          <xm:sqref>Y18:Y225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FB118"/>
  <sheetViews>
    <sheetView showGridLines="0" showRuler="0" view="pageLayout" zoomScaleNormal="100" workbookViewId="0">
      <selection activeCell="R22" sqref="R22:T22"/>
    </sheetView>
  </sheetViews>
  <sheetFormatPr baseColWidth="10" defaultColWidth="0" defaultRowHeight="14.25" outlineLevelRow="3" x14ac:dyDescent="0.2"/>
  <cols>
    <col min="1" max="2" width="2.140625" style="28" customWidth="1"/>
    <col min="3" max="3" width="3.28515625" style="28" customWidth="1"/>
    <col min="4" max="4" width="3" style="28" customWidth="1"/>
    <col min="5" max="31" width="3.28515625" style="28" customWidth="1"/>
    <col min="32" max="33" width="3.85546875" style="28" customWidth="1"/>
    <col min="34" max="34" width="3.85546875" style="28" hidden="1" customWidth="1"/>
    <col min="35" max="35" width="0" style="28" hidden="1" customWidth="1"/>
    <col min="36" max="16384" width="0" style="28" hidden="1"/>
  </cols>
  <sheetData>
    <row r="1" spans="1:16382" ht="15.75" x14ac:dyDescent="0.25">
      <c r="A1" s="278" t="s">
        <v>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</row>
    <row r="2" spans="1:16382" s="31" customFormat="1" ht="11.25" x14ac:dyDescent="0.2">
      <c r="A2" s="31" t="s">
        <v>20</v>
      </c>
      <c r="B2" s="33"/>
      <c r="C2" s="33"/>
      <c r="E2" s="201" t="s">
        <v>23</v>
      </c>
      <c r="F2" s="280" t="s">
        <v>209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</row>
    <row r="3" spans="1:16382" s="31" customFormat="1" ht="11.25" x14ac:dyDescent="0.2">
      <c r="B3" s="33"/>
      <c r="C3" s="33"/>
      <c r="E3" s="201" t="s">
        <v>19</v>
      </c>
      <c r="F3" s="280" t="s">
        <v>135</v>
      </c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</row>
    <row r="4" spans="1:16382" s="31" customFormat="1" ht="11.25" x14ac:dyDescent="0.2">
      <c r="B4" s="33"/>
      <c r="C4" s="33"/>
      <c r="E4" s="201" t="s">
        <v>24</v>
      </c>
      <c r="F4" s="280" t="s">
        <v>211</v>
      </c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</row>
    <row r="5" spans="1:16382" s="31" customFormat="1" ht="11.25" x14ac:dyDescent="0.2">
      <c r="B5" s="33"/>
      <c r="C5" s="33"/>
      <c r="E5" s="201" t="s">
        <v>25</v>
      </c>
      <c r="F5" s="280" t="s">
        <v>227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</row>
    <row r="6" spans="1:16382" s="31" customFormat="1" ht="11.25" x14ac:dyDescent="0.2">
      <c r="B6" s="33"/>
      <c r="C6" s="33"/>
      <c r="E6" s="201" t="s">
        <v>190</v>
      </c>
      <c r="F6" s="359" t="s">
        <v>214</v>
      </c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</row>
    <row r="8" spans="1:16382" s="62" customFormat="1" ht="15" x14ac:dyDescent="0.25">
      <c r="A8" s="279" t="s">
        <v>0</v>
      </c>
      <c r="B8" s="279"/>
      <c r="C8" s="279"/>
      <c r="D8" s="279"/>
      <c r="E8" s="279"/>
      <c r="F8" s="279"/>
      <c r="G8" s="279"/>
      <c r="H8" s="279"/>
      <c r="I8" s="281" t="str">
        <f>IF(Belegliste!H8="","",Belegliste!H8)</f>
        <v/>
      </c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</row>
    <row r="9" spans="1:16382" s="62" customFormat="1" ht="15" x14ac:dyDescent="0.25">
      <c r="A9" s="279" t="s">
        <v>21</v>
      </c>
      <c r="B9" s="279"/>
      <c r="C9" s="279"/>
      <c r="D9" s="279"/>
      <c r="E9" s="279"/>
      <c r="F9" s="279"/>
      <c r="G9" s="279"/>
      <c r="H9" s="279"/>
      <c r="I9" s="281" t="str">
        <f>IF(Belegliste!H9="","",Belegliste!H9)</f>
        <v/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</row>
    <row r="10" spans="1:16382" s="62" customFormat="1" ht="15" x14ac:dyDescent="0.25">
      <c r="A10" s="279" t="s">
        <v>1</v>
      </c>
      <c r="B10" s="279"/>
      <c r="C10" s="279"/>
      <c r="D10" s="279"/>
      <c r="E10" s="279"/>
      <c r="F10" s="279"/>
      <c r="G10" s="279"/>
      <c r="H10" s="279"/>
      <c r="I10" s="281" t="str">
        <f>IF(Belegliste!H10="","",Belegliste!H10)</f>
        <v/>
      </c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  <c r="XFA10" s="24"/>
      <c r="XFB10" s="24"/>
    </row>
    <row r="11" spans="1:16382" s="37" customForma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16382" s="37" customForma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16382" s="2" customFormat="1" ht="39" customHeight="1" x14ac:dyDescent="0.2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1"/>
      <c r="O13" s="312" t="s">
        <v>202</v>
      </c>
      <c r="P13" s="313"/>
      <c r="Q13" s="313"/>
      <c r="R13" s="313"/>
      <c r="S13" s="313"/>
      <c r="T13" s="314"/>
      <c r="U13" s="315" t="s">
        <v>210</v>
      </c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7"/>
    </row>
    <row r="14" spans="1:16382" s="2" customFormat="1" ht="75" customHeight="1" x14ac:dyDescent="0.2">
      <c r="A14" s="309" t="s">
        <v>134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1"/>
      <c r="O14" s="318" t="s">
        <v>4</v>
      </c>
      <c r="P14" s="318"/>
      <c r="Q14" s="318"/>
      <c r="R14" s="318" t="s">
        <v>133</v>
      </c>
      <c r="S14" s="318"/>
      <c r="T14" s="318"/>
      <c r="U14" s="318" t="s">
        <v>5</v>
      </c>
      <c r="V14" s="318"/>
      <c r="W14" s="318"/>
      <c r="X14" s="318" t="s">
        <v>6</v>
      </c>
      <c r="Y14" s="318"/>
      <c r="Z14" s="318"/>
      <c r="AA14" s="318" t="s">
        <v>7</v>
      </c>
      <c r="AB14" s="318"/>
      <c r="AC14" s="318"/>
      <c r="AD14" s="309" t="s">
        <v>203</v>
      </c>
      <c r="AE14" s="310"/>
      <c r="AF14" s="311"/>
    </row>
    <row r="15" spans="1:16382" s="2" customFormat="1" ht="15" customHeight="1" x14ac:dyDescent="0.2">
      <c r="A15" s="38" t="s">
        <v>115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9"/>
      <c r="O15" s="309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1"/>
    </row>
    <row r="16" spans="1:16382" s="2" customFormat="1" ht="15" customHeight="1" outlineLevel="3" x14ac:dyDescent="0.2">
      <c r="A16" s="40" t="s">
        <v>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306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8"/>
      <c r="AB16" s="308"/>
      <c r="AC16" s="308"/>
      <c r="AD16" s="307"/>
      <c r="AE16" s="307"/>
      <c r="AF16" s="319"/>
    </row>
    <row r="17" spans="1:32" s="2" customFormat="1" ht="15" customHeight="1" outlineLevel="3" x14ac:dyDescent="0.2">
      <c r="A17" s="83" t="s">
        <v>58</v>
      </c>
      <c r="B17" s="4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83"/>
      <c r="P17" s="284"/>
      <c r="Q17" s="284"/>
      <c r="R17" s="284"/>
      <c r="S17" s="284"/>
      <c r="T17" s="284"/>
      <c r="U17" s="282">
        <f>SUM(SUMIF(Belegliste!Y:Y,Kostengegenüberstellung!A17,Belegliste!V:V))</f>
        <v>0</v>
      </c>
      <c r="V17" s="282"/>
      <c r="W17" s="282"/>
      <c r="X17" s="282">
        <f>SUM(SUMIF(Belegliste!Y:Y,Kostengegenüberstellung!A17,Belegliste!Z:Z))</f>
        <v>0</v>
      </c>
      <c r="Y17" s="282"/>
      <c r="Z17" s="282"/>
      <c r="AA17" s="282">
        <f t="shared" ref="AA17:AA19" si="0">U17-X17</f>
        <v>0</v>
      </c>
      <c r="AB17" s="282"/>
      <c r="AC17" s="282"/>
      <c r="AD17" s="284">
        <f t="shared" ref="AD17:AD18" si="1">SUM(AA17)</f>
        <v>0</v>
      </c>
      <c r="AE17" s="284"/>
      <c r="AF17" s="290"/>
    </row>
    <row r="18" spans="1:32" s="2" customFormat="1" ht="15" customHeight="1" outlineLevel="3" x14ac:dyDescent="0.2">
      <c r="A18" s="83" t="s">
        <v>59</v>
      </c>
      <c r="B18" s="47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283"/>
      <c r="P18" s="284"/>
      <c r="Q18" s="284"/>
      <c r="R18" s="284"/>
      <c r="S18" s="284"/>
      <c r="T18" s="284"/>
      <c r="U18" s="282">
        <f>SUM(SUMIF(Belegliste!Y:Y,Kostengegenüberstellung!A18,Belegliste!V:V))</f>
        <v>0</v>
      </c>
      <c r="V18" s="282"/>
      <c r="W18" s="282"/>
      <c r="X18" s="282">
        <f>SUM(SUMIF(Belegliste!Y:Y,Kostengegenüberstellung!A18,Belegliste!Z:Z))</f>
        <v>0</v>
      </c>
      <c r="Y18" s="282"/>
      <c r="Z18" s="282"/>
      <c r="AA18" s="282">
        <f t="shared" si="0"/>
        <v>0</v>
      </c>
      <c r="AB18" s="282"/>
      <c r="AC18" s="282"/>
      <c r="AD18" s="284">
        <f t="shared" si="1"/>
        <v>0</v>
      </c>
      <c r="AE18" s="284"/>
      <c r="AF18" s="290"/>
    </row>
    <row r="19" spans="1:32" s="2" customFormat="1" ht="15" customHeight="1" outlineLevel="3" x14ac:dyDescent="0.2">
      <c r="A19" s="83" t="s">
        <v>60</v>
      </c>
      <c r="B19" s="47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283"/>
      <c r="P19" s="284"/>
      <c r="Q19" s="284"/>
      <c r="R19" s="284"/>
      <c r="S19" s="284"/>
      <c r="T19" s="284"/>
      <c r="U19" s="282">
        <f>SUM(SUMIF(Belegliste!Y:Y,Kostengegenüberstellung!A19,Belegliste!V:V))</f>
        <v>0</v>
      </c>
      <c r="V19" s="282"/>
      <c r="W19" s="282"/>
      <c r="X19" s="282">
        <f>SUM(SUMIF(Belegliste!Y:Y,Kostengegenüberstellung!A19,Belegliste!Z:Z))</f>
        <v>0</v>
      </c>
      <c r="Y19" s="282"/>
      <c r="Z19" s="282"/>
      <c r="AA19" s="282">
        <f t="shared" si="0"/>
        <v>0</v>
      </c>
      <c r="AB19" s="282"/>
      <c r="AC19" s="282"/>
      <c r="AD19" s="284">
        <f t="shared" ref="AD19:AD21" si="2">SUM(AA19)</f>
        <v>0</v>
      </c>
      <c r="AE19" s="284"/>
      <c r="AF19" s="290"/>
    </row>
    <row r="20" spans="1:32" s="2" customFormat="1" ht="15" customHeight="1" outlineLevel="3" x14ac:dyDescent="0.2">
      <c r="A20" s="83" t="s">
        <v>61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84"/>
      <c r="O20" s="300"/>
      <c r="P20" s="301"/>
      <c r="Q20" s="301"/>
      <c r="R20" s="301"/>
      <c r="S20" s="301"/>
      <c r="T20" s="301"/>
      <c r="U20" s="282">
        <f>SUM(SUMIF(Belegliste!Y:Y,Kostengegenüberstellung!A20,Belegliste!V:V))</f>
        <v>0</v>
      </c>
      <c r="V20" s="282"/>
      <c r="W20" s="282"/>
      <c r="X20" s="282">
        <f>SUM(SUMIF(Belegliste!Y:Y,Kostengegenüberstellung!A20,Belegliste!Z:Z))</f>
        <v>0</v>
      </c>
      <c r="Y20" s="282"/>
      <c r="Z20" s="282"/>
      <c r="AA20" s="302">
        <f>U20-X20</f>
        <v>0</v>
      </c>
      <c r="AB20" s="302"/>
      <c r="AC20" s="302"/>
      <c r="AD20" s="284">
        <f t="shared" si="2"/>
        <v>0</v>
      </c>
      <c r="AE20" s="284"/>
      <c r="AF20" s="290"/>
    </row>
    <row r="21" spans="1:32" s="2" customFormat="1" ht="15" customHeight="1" outlineLevel="3" x14ac:dyDescent="0.2">
      <c r="A21" s="85" t="s">
        <v>141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86"/>
      <c r="O21" s="300"/>
      <c r="P21" s="301"/>
      <c r="Q21" s="301"/>
      <c r="R21" s="301"/>
      <c r="S21" s="301"/>
      <c r="T21" s="301"/>
      <c r="U21" s="282">
        <f>SUM(SUMIF(Belegliste!Y:Y,Kostengegenüberstellung!A21,Belegliste!V:V))</f>
        <v>0</v>
      </c>
      <c r="V21" s="282"/>
      <c r="W21" s="282"/>
      <c r="X21" s="282">
        <f>SUM(SUMIF(Belegliste!Y:Y,Kostengegenüberstellung!A21,Belegliste!Z:Z))</f>
        <v>0</v>
      </c>
      <c r="Y21" s="282"/>
      <c r="Z21" s="282"/>
      <c r="AA21" s="302">
        <f>U21-X21</f>
        <v>0</v>
      </c>
      <c r="AB21" s="302"/>
      <c r="AC21" s="302"/>
      <c r="AD21" s="284">
        <f t="shared" si="2"/>
        <v>0</v>
      </c>
      <c r="AE21" s="284"/>
      <c r="AF21" s="290"/>
    </row>
    <row r="22" spans="1:32" s="4" customFormat="1" ht="15" customHeight="1" outlineLevel="2" x14ac:dyDescent="0.25">
      <c r="A22" s="49" t="s">
        <v>39</v>
      </c>
      <c r="B22" s="50"/>
      <c r="C22" s="50"/>
      <c r="D22" s="50"/>
      <c r="E22" s="50"/>
      <c r="F22" s="87"/>
      <c r="G22" s="87"/>
      <c r="H22" s="87"/>
      <c r="I22" s="87"/>
      <c r="J22" s="87"/>
      <c r="K22" s="87"/>
      <c r="L22" s="87"/>
      <c r="M22" s="87"/>
      <c r="N22" s="88"/>
      <c r="O22" s="292">
        <f>SUM(O16:O21)</f>
        <v>0</v>
      </c>
      <c r="P22" s="293"/>
      <c r="Q22" s="293"/>
      <c r="R22" s="293">
        <f>SUM(R16:R21)</f>
        <v>0</v>
      </c>
      <c r="S22" s="293"/>
      <c r="T22" s="293"/>
      <c r="U22" s="293">
        <f>SUM(U16:U21)</f>
        <v>0</v>
      </c>
      <c r="V22" s="293"/>
      <c r="W22" s="293"/>
      <c r="X22" s="293">
        <f>SUM(X16:X21)</f>
        <v>0</v>
      </c>
      <c r="Y22" s="293"/>
      <c r="Z22" s="293"/>
      <c r="AA22" s="293">
        <f>U22-X22</f>
        <v>0</v>
      </c>
      <c r="AB22" s="293"/>
      <c r="AC22" s="293"/>
      <c r="AD22" s="293">
        <f>SUM(AD16:AD21)</f>
        <v>0</v>
      </c>
      <c r="AE22" s="293"/>
      <c r="AF22" s="299"/>
    </row>
    <row r="23" spans="1:32" s="2" customFormat="1" ht="15" customHeight="1" outlineLevel="3" x14ac:dyDescent="0.2">
      <c r="A23" s="40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295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7"/>
      <c r="AB23" s="297"/>
      <c r="AC23" s="297"/>
      <c r="AD23" s="296"/>
      <c r="AE23" s="296"/>
      <c r="AF23" s="298"/>
    </row>
    <row r="24" spans="1:32" s="2" customFormat="1" ht="15" customHeight="1" outlineLevel="3" x14ac:dyDescent="0.2">
      <c r="A24" s="124" t="s">
        <v>62</v>
      </c>
      <c r="B24" s="7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83"/>
      <c r="P24" s="284"/>
      <c r="Q24" s="284"/>
      <c r="R24" s="284"/>
      <c r="S24" s="284"/>
      <c r="T24" s="284"/>
      <c r="U24" s="282">
        <f>SUM(SUMIF(Belegliste!Y:Y,Kostengegenüberstellung!A24,Belegliste!V:V))</f>
        <v>0</v>
      </c>
      <c r="V24" s="282"/>
      <c r="W24" s="282"/>
      <c r="X24" s="282">
        <f>SUM(SUMIF(Belegliste!Y:Y,Kostengegenüberstellung!A24,Belegliste!Z:Z))</f>
        <v>0</v>
      </c>
      <c r="Y24" s="282"/>
      <c r="Z24" s="282"/>
      <c r="AA24" s="282">
        <f t="shared" ref="AA24:AA32" si="3">U24-X24</f>
        <v>0</v>
      </c>
      <c r="AB24" s="282"/>
      <c r="AC24" s="282"/>
      <c r="AD24" s="284">
        <f t="shared" ref="AD24" si="4">SUM(AA24)</f>
        <v>0</v>
      </c>
      <c r="AE24" s="284"/>
      <c r="AF24" s="290"/>
    </row>
    <row r="25" spans="1:32" s="2" customFormat="1" ht="15" customHeight="1" outlineLevel="3" x14ac:dyDescent="0.2">
      <c r="A25" s="124" t="s">
        <v>63</v>
      </c>
      <c r="B25" s="8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83"/>
      <c r="P25" s="284"/>
      <c r="Q25" s="284"/>
      <c r="R25" s="284"/>
      <c r="S25" s="284"/>
      <c r="T25" s="284"/>
      <c r="U25" s="282">
        <f>SUM(SUMIF(Belegliste!Y:Y,Kostengegenüberstellung!A25,Belegliste!V:V))</f>
        <v>0</v>
      </c>
      <c r="V25" s="282"/>
      <c r="W25" s="282"/>
      <c r="X25" s="282">
        <f>SUM(SUMIF(Belegliste!Y:Y,Kostengegenüberstellung!A25,Belegliste!Z:Z))</f>
        <v>0</v>
      </c>
      <c r="Y25" s="282"/>
      <c r="Z25" s="282"/>
      <c r="AA25" s="282">
        <f t="shared" si="3"/>
        <v>0</v>
      </c>
      <c r="AB25" s="282"/>
      <c r="AC25" s="282"/>
      <c r="AD25" s="284">
        <f t="shared" ref="AD25" si="5">SUM(AA25)</f>
        <v>0</v>
      </c>
      <c r="AE25" s="284"/>
      <c r="AF25" s="290"/>
    </row>
    <row r="26" spans="1:32" s="2" customFormat="1" ht="15" customHeight="1" outlineLevel="3" x14ac:dyDescent="0.2">
      <c r="A26" s="125" t="s">
        <v>64</v>
      </c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83"/>
      <c r="P26" s="284"/>
      <c r="Q26" s="284"/>
      <c r="R26" s="284"/>
      <c r="S26" s="284"/>
      <c r="T26" s="284"/>
      <c r="U26" s="282">
        <f>SUM(SUMIF(Belegliste!Y:Y,Kostengegenüberstellung!A26,Belegliste!V:V))</f>
        <v>0</v>
      </c>
      <c r="V26" s="282"/>
      <c r="W26" s="282"/>
      <c r="X26" s="282">
        <f>SUM(SUMIF(Belegliste!Y:Y,Kostengegenüberstellung!A26,Belegliste!Z:Z))</f>
        <v>0</v>
      </c>
      <c r="Y26" s="282"/>
      <c r="Z26" s="282"/>
      <c r="AA26" s="282">
        <f t="shared" ref="AA26:AA28" si="6">U26-X26</f>
        <v>0</v>
      </c>
      <c r="AB26" s="282"/>
      <c r="AC26" s="282"/>
      <c r="AD26" s="284">
        <f t="shared" ref="AD26" si="7">SUM(AA26)</f>
        <v>0</v>
      </c>
      <c r="AE26" s="284"/>
      <c r="AF26" s="290"/>
    </row>
    <row r="27" spans="1:32" s="2" customFormat="1" ht="15" customHeight="1" outlineLevel="3" x14ac:dyDescent="0.2">
      <c r="A27" s="125" t="s">
        <v>65</v>
      </c>
      <c r="B27" s="9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283"/>
      <c r="P27" s="284"/>
      <c r="Q27" s="284"/>
      <c r="R27" s="284"/>
      <c r="S27" s="284"/>
      <c r="T27" s="284"/>
      <c r="U27" s="282">
        <f>SUM(SUMIF(Belegliste!Y:Y,Kostengegenüberstellung!A27,Belegliste!V:V))</f>
        <v>0</v>
      </c>
      <c r="V27" s="282"/>
      <c r="W27" s="282"/>
      <c r="X27" s="282">
        <f>SUM(SUMIF(Belegliste!Y:Y,Kostengegenüberstellung!A27,Belegliste!Z:Z))</f>
        <v>0</v>
      </c>
      <c r="Y27" s="282"/>
      <c r="Z27" s="282"/>
      <c r="AA27" s="282">
        <f t="shared" si="6"/>
        <v>0</v>
      </c>
      <c r="AB27" s="282"/>
      <c r="AC27" s="282"/>
      <c r="AD27" s="284">
        <f t="shared" ref="AD27:AD29" si="8">SUM(AA27)</f>
        <v>0</v>
      </c>
      <c r="AE27" s="284"/>
      <c r="AF27" s="290"/>
    </row>
    <row r="28" spans="1:32" s="2" customFormat="1" ht="15" customHeight="1" outlineLevel="3" x14ac:dyDescent="0.2">
      <c r="A28" s="125" t="s">
        <v>66</v>
      </c>
      <c r="B28" s="90"/>
      <c r="C28" s="47"/>
      <c r="D28" s="47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83"/>
      <c r="P28" s="284"/>
      <c r="Q28" s="284"/>
      <c r="R28" s="284"/>
      <c r="S28" s="284"/>
      <c r="T28" s="284"/>
      <c r="U28" s="282">
        <f>SUM(SUMIF(Belegliste!Y:Y,Kostengegenüberstellung!A28,Belegliste!V:V))</f>
        <v>0</v>
      </c>
      <c r="V28" s="282"/>
      <c r="W28" s="282"/>
      <c r="X28" s="282">
        <f>SUM(SUMIF(Belegliste!Y:Y,Kostengegenüberstellung!A28,Belegliste!Z:Z))</f>
        <v>0</v>
      </c>
      <c r="Y28" s="282"/>
      <c r="Z28" s="282"/>
      <c r="AA28" s="282">
        <f t="shared" si="6"/>
        <v>0</v>
      </c>
      <c r="AB28" s="282"/>
      <c r="AC28" s="282"/>
      <c r="AD28" s="284">
        <f t="shared" si="8"/>
        <v>0</v>
      </c>
      <c r="AE28" s="284"/>
      <c r="AF28" s="290"/>
    </row>
    <row r="29" spans="1:32" s="2" customFormat="1" ht="15" customHeight="1" outlineLevel="3" x14ac:dyDescent="0.2">
      <c r="A29" s="125" t="s">
        <v>67</v>
      </c>
      <c r="B29" s="90"/>
      <c r="C29" s="81"/>
      <c r="D29" s="47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283"/>
      <c r="P29" s="284"/>
      <c r="Q29" s="284"/>
      <c r="R29" s="284"/>
      <c r="S29" s="284"/>
      <c r="T29" s="284"/>
      <c r="U29" s="282">
        <f>SUM(SUMIF(Belegliste!Y:Y,Kostengegenüberstellung!A29,Belegliste!V:V))</f>
        <v>0</v>
      </c>
      <c r="V29" s="282"/>
      <c r="W29" s="282"/>
      <c r="X29" s="282">
        <f>SUM(SUMIF(Belegliste!Y:Y,Kostengegenüberstellung!A29,Belegliste!Z:Z))</f>
        <v>0</v>
      </c>
      <c r="Y29" s="282"/>
      <c r="Z29" s="282"/>
      <c r="AA29" s="282">
        <f t="shared" si="3"/>
        <v>0</v>
      </c>
      <c r="AB29" s="282"/>
      <c r="AC29" s="282"/>
      <c r="AD29" s="284">
        <f t="shared" si="8"/>
        <v>0</v>
      </c>
      <c r="AE29" s="284"/>
      <c r="AF29" s="290"/>
    </row>
    <row r="30" spans="1:32" s="2" customFormat="1" ht="15" customHeight="1" outlineLevel="3" x14ac:dyDescent="0.2">
      <c r="A30" s="126" t="s">
        <v>68</v>
      </c>
      <c r="B30" s="76"/>
      <c r="C30" s="51"/>
      <c r="D30" s="47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83"/>
      <c r="P30" s="284"/>
      <c r="Q30" s="284"/>
      <c r="R30" s="284"/>
      <c r="S30" s="284"/>
      <c r="T30" s="284"/>
      <c r="U30" s="282">
        <f>SUM(SUMIF(Belegliste!Y:Y,Kostengegenüberstellung!A30,Belegliste!V:V))</f>
        <v>0</v>
      </c>
      <c r="V30" s="282"/>
      <c r="W30" s="282"/>
      <c r="X30" s="282">
        <f>SUM(SUMIF(Belegliste!Y:Y,Kostengegenüberstellung!A30,Belegliste!Z:Z))</f>
        <v>0</v>
      </c>
      <c r="Y30" s="282"/>
      <c r="Z30" s="282"/>
      <c r="AA30" s="282">
        <f t="shared" si="3"/>
        <v>0</v>
      </c>
      <c r="AB30" s="282"/>
      <c r="AC30" s="282"/>
      <c r="AD30" s="284">
        <f t="shared" ref="AD30" si="9">SUM(AA30)</f>
        <v>0</v>
      </c>
      <c r="AE30" s="284"/>
      <c r="AF30" s="290"/>
    </row>
    <row r="31" spans="1:32" s="2" customFormat="1" ht="15" customHeight="1" outlineLevel="3" x14ac:dyDescent="0.2">
      <c r="A31" s="124" t="s">
        <v>69</v>
      </c>
      <c r="B31" s="74"/>
      <c r="C31" s="82"/>
      <c r="D31" s="47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83"/>
      <c r="P31" s="284"/>
      <c r="Q31" s="284"/>
      <c r="R31" s="284"/>
      <c r="S31" s="284"/>
      <c r="T31" s="284"/>
      <c r="U31" s="282">
        <f>SUM(SUMIF(Belegliste!Y:Y,Kostengegenüberstellung!A31,Belegliste!V:V))</f>
        <v>0</v>
      </c>
      <c r="V31" s="282"/>
      <c r="W31" s="282"/>
      <c r="X31" s="282">
        <f>SUM(SUMIF(Belegliste!Y:Y,Kostengegenüberstellung!A31,Belegliste!Z:Z))</f>
        <v>0</v>
      </c>
      <c r="Y31" s="282"/>
      <c r="Z31" s="282"/>
      <c r="AA31" s="282">
        <f t="shared" si="3"/>
        <v>0</v>
      </c>
      <c r="AB31" s="282"/>
      <c r="AC31" s="282"/>
      <c r="AD31" s="284">
        <f t="shared" ref="AD31" si="10">SUM(AA31)</f>
        <v>0</v>
      </c>
      <c r="AE31" s="284"/>
      <c r="AF31" s="290"/>
    </row>
    <row r="32" spans="1:32" s="2" customFormat="1" ht="15" customHeight="1" outlineLevel="3" x14ac:dyDescent="0.2">
      <c r="A32" s="126" t="s">
        <v>70</v>
      </c>
      <c r="B32" s="76"/>
      <c r="C32" s="81"/>
      <c r="D32" s="47"/>
      <c r="E32" s="48"/>
      <c r="F32" s="48"/>
      <c r="G32" s="91"/>
      <c r="H32" s="91"/>
      <c r="I32" s="91"/>
      <c r="J32" s="91"/>
      <c r="K32" s="91"/>
      <c r="L32" s="91"/>
      <c r="M32" s="91"/>
      <c r="N32" s="92"/>
      <c r="O32" s="300"/>
      <c r="P32" s="301"/>
      <c r="Q32" s="301"/>
      <c r="R32" s="301"/>
      <c r="S32" s="301"/>
      <c r="T32" s="301"/>
      <c r="U32" s="282">
        <f>SUM(SUMIF(Belegliste!Y:Y,Kostengegenüberstellung!A32,Belegliste!V:V))</f>
        <v>0</v>
      </c>
      <c r="V32" s="282"/>
      <c r="W32" s="282"/>
      <c r="X32" s="282">
        <f>SUM(SUMIF(Belegliste!Y:Y,Kostengegenüberstellung!A32,Belegliste!Z:Z))</f>
        <v>0</v>
      </c>
      <c r="Y32" s="282"/>
      <c r="Z32" s="282"/>
      <c r="AA32" s="302">
        <f t="shared" si="3"/>
        <v>0</v>
      </c>
      <c r="AB32" s="302"/>
      <c r="AC32" s="302"/>
      <c r="AD32" s="284">
        <f t="shared" ref="AD32" si="11">SUM(AA32)</f>
        <v>0</v>
      </c>
      <c r="AE32" s="284"/>
      <c r="AF32" s="290"/>
    </row>
    <row r="33" spans="1:32" s="4" customFormat="1" ht="15" customHeight="1" outlineLevel="2" x14ac:dyDescent="0.25">
      <c r="A33" s="49" t="s">
        <v>41</v>
      </c>
      <c r="B33" s="50"/>
      <c r="C33" s="50"/>
      <c r="D33" s="50"/>
      <c r="E33" s="50"/>
      <c r="F33" s="87"/>
      <c r="G33" s="87"/>
      <c r="H33" s="87"/>
      <c r="I33" s="87"/>
      <c r="J33" s="87"/>
      <c r="K33" s="87"/>
      <c r="L33" s="87"/>
      <c r="M33" s="87"/>
      <c r="N33" s="88"/>
      <c r="O33" s="292">
        <f>SUM(O23:O32)</f>
        <v>0</v>
      </c>
      <c r="P33" s="293"/>
      <c r="Q33" s="293"/>
      <c r="R33" s="293">
        <f>SUM(R23:R32)</f>
        <v>0</v>
      </c>
      <c r="S33" s="293"/>
      <c r="T33" s="293"/>
      <c r="U33" s="293">
        <f>SUM(U23:U32)</f>
        <v>0</v>
      </c>
      <c r="V33" s="293"/>
      <c r="W33" s="293"/>
      <c r="X33" s="293">
        <f>SUM(X23:X32)</f>
        <v>0</v>
      </c>
      <c r="Y33" s="293"/>
      <c r="Z33" s="293"/>
      <c r="AA33" s="293">
        <f>U33-X33</f>
        <v>0</v>
      </c>
      <c r="AB33" s="293"/>
      <c r="AC33" s="293"/>
      <c r="AD33" s="320">
        <f>SUM(AD24:AD32)</f>
        <v>0</v>
      </c>
      <c r="AE33" s="321"/>
      <c r="AF33" s="322"/>
    </row>
    <row r="34" spans="1:32" s="4" customFormat="1" ht="15" customHeight="1" outlineLevel="3" x14ac:dyDescent="0.25">
      <c r="A34" s="40" t="s">
        <v>42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305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304"/>
    </row>
    <row r="35" spans="1:32" s="2" customFormat="1" ht="15" customHeight="1" outlineLevel="3" x14ac:dyDescent="0.2">
      <c r="A35" s="124" t="s">
        <v>71</v>
      </c>
      <c r="B35" s="7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283"/>
      <c r="P35" s="284"/>
      <c r="Q35" s="284"/>
      <c r="R35" s="284"/>
      <c r="S35" s="284"/>
      <c r="T35" s="284"/>
      <c r="U35" s="282">
        <f>SUM(SUMIF(Belegliste!Y:Y,Kostengegenüberstellung!A35,Belegliste!V:V))</f>
        <v>0</v>
      </c>
      <c r="V35" s="282"/>
      <c r="W35" s="282"/>
      <c r="X35" s="282">
        <f>SUM(SUMIF(Belegliste!Y:Y,Kostengegenüberstellung!A35,Belegliste!Z:Z))</f>
        <v>0</v>
      </c>
      <c r="Y35" s="282"/>
      <c r="Z35" s="282"/>
      <c r="AA35" s="282">
        <f t="shared" ref="AA35:AA41" si="12">U35-X35</f>
        <v>0</v>
      </c>
      <c r="AB35" s="282"/>
      <c r="AC35" s="282"/>
      <c r="AD35" s="285"/>
      <c r="AE35" s="285"/>
      <c r="AF35" s="286"/>
    </row>
    <row r="36" spans="1:32" s="2" customFormat="1" ht="15" customHeight="1" outlineLevel="3" x14ac:dyDescent="0.2">
      <c r="A36" s="125" t="s">
        <v>117</v>
      </c>
      <c r="B36" s="90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283"/>
      <c r="P36" s="284"/>
      <c r="Q36" s="284"/>
      <c r="R36" s="284"/>
      <c r="S36" s="284"/>
      <c r="T36" s="284"/>
      <c r="U36" s="282">
        <f>SUM(SUMIF(Belegliste!Y:Y,Kostengegenüberstellung!A36,Belegliste!V:V))</f>
        <v>0</v>
      </c>
      <c r="V36" s="282"/>
      <c r="W36" s="282"/>
      <c r="X36" s="282">
        <f>SUM(SUMIF(Belegliste!Y:Y,Kostengegenüberstellung!A36,Belegliste!Z:Z))</f>
        <v>0</v>
      </c>
      <c r="Y36" s="282"/>
      <c r="Z36" s="282"/>
      <c r="AA36" s="282">
        <f t="shared" ref="AA36" si="13">U36-X36</f>
        <v>0</v>
      </c>
      <c r="AB36" s="282"/>
      <c r="AC36" s="282"/>
      <c r="AD36" s="285"/>
      <c r="AE36" s="285"/>
      <c r="AF36" s="286"/>
    </row>
    <row r="37" spans="1:32" s="2" customFormat="1" ht="15" customHeight="1" outlineLevel="3" x14ac:dyDescent="0.2">
      <c r="A37" s="125" t="s">
        <v>72</v>
      </c>
      <c r="B37" s="90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283"/>
      <c r="P37" s="284"/>
      <c r="Q37" s="284"/>
      <c r="R37" s="284"/>
      <c r="S37" s="284"/>
      <c r="T37" s="284"/>
      <c r="U37" s="282">
        <f>SUM(SUMIF(Belegliste!Y:Y,Kostengegenüberstellung!A37,Belegliste!V:V))</f>
        <v>0</v>
      </c>
      <c r="V37" s="282"/>
      <c r="W37" s="282"/>
      <c r="X37" s="282">
        <f>SUM(SUMIF(Belegliste!Y:Y,Kostengegenüberstellung!A37,Belegliste!Z:Z))</f>
        <v>0</v>
      </c>
      <c r="Y37" s="282"/>
      <c r="Z37" s="282"/>
      <c r="AA37" s="282">
        <f t="shared" si="12"/>
        <v>0</v>
      </c>
      <c r="AB37" s="282"/>
      <c r="AC37" s="282"/>
      <c r="AD37" s="285"/>
      <c r="AE37" s="285"/>
      <c r="AF37" s="286"/>
    </row>
    <row r="38" spans="1:32" s="2" customFormat="1" ht="15" customHeight="1" outlineLevel="3" x14ac:dyDescent="0.2">
      <c r="A38" s="125" t="s">
        <v>73</v>
      </c>
      <c r="B38" s="9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283"/>
      <c r="P38" s="284"/>
      <c r="Q38" s="284"/>
      <c r="R38" s="284"/>
      <c r="S38" s="284"/>
      <c r="T38" s="284"/>
      <c r="U38" s="282">
        <f>SUM(SUMIF(Belegliste!Y:Y,Kostengegenüberstellung!A38,Belegliste!V:V))</f>
        <v>0</v>
      </c>
      <c r="V38" s="282"/>
      <c r="W38" s="282"/>
      <c r="X38" s="282">
        <f>SUM(SUMIF(Belegliste!Y:Y,Kostengegenüberstellung!A38,Belegliste!Z:Z))</f>
        <v>0</v>
      </c>
      <c r="Y38" s="282"/>
      <c r="Z38" s="282"/>
      <c r="AA38" s="282">
        <f t="shared" si="12"/>
        <v>0</v>
      </c>
      <c r="AB38" s="282"/>
      <c r="AC38" s="282"/>
      <c r="AD38" s="285"/>
      <c r="AE38" s="285"/>
      <c r="AF38" s="286"/>
    </row>
    <row r="39" spans="1:32" s="2" customFormat="1" ht="15" customHeight="1" outlineLevel="3" x14ac:dyDescent="0.2">
      <c r="A39" s="125" t="s">
        <v>74</v>
      </c>
      <c r="B39" s="90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283"/>
      <c r="P39" s="284"/>
      <c r="Q39" s="284"/>
      <c r="R39" s="284"/>
      <c r="S39" s="284"/>
      <c r="T39" s="284"/>
      <c r="U39" s="282">
        <f>SUM(SUMIF(Belegliste!Y:Y,Kostengegenüberstellung!A39,Belegliste!V:V))</f>
        <v>0</v>
      </c>
      <c r="V39" s="282"/>
      <c r="W39" s="282"/>
      <c r="X39" s="282">
        <f>SUM(SUMIF(Belegliste!Y:Y,Kostengegenüberstellung!A39,Belegliste!Z:Z))</f>
        <v>0</v>
      </c>
      <c r="Y39" s="282"/>
      <c r="Z39" s="282"/>
      <c r="AA39" s="282">
        <f t="shared" si="12"/>
        <v>0</v>
      </c>
      <c r="AB39" s="282"/>
      <c r="AC39" s="282"/>
      <c r="AD39" s="285"/>
      <c r="AE39" s="285"/>
      <c r="AF39" s="286"/>
    </row>
    <row r="40" spans="1:32" s="2" customFormat="1" ht="15" customHeight="1" outlineLevel="3" x14ac:dyDescent="0.2">
      <c r="A40" s="125" t="s">
        <v>75</v>
      </c>
      <c r="B40" s="90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283"/>
      <c r="P40" s="284"/>
      <c r="Q40" s="284"/>
      <c r="R40" s="284"/>
      <c r="S40" s="284"/>
      <c r="T40" s="284"/>
      <c r="U40" s="282">
        <f>SUM(SUMIF(Belegliste!Y:Y,Kostengegenüberstellung!A40,Belegliste!V:V))</f>
        <v>0</v>
      </c>
      <c r="V40" s="282"/>
      <c r="W40" s="282"/>
      <c r="X40" s="282">
        <f>SUM(SUMIF(Belegliste!Y:Y,Kostengegenüberstellung!A40,Belegliste!Z:Z))</f>
        <v>0</v>
      </c>
      <c r="Y40" s="282"/>
      <c r="Z40" s="282"/>
      <c r="AA40" s="282">
        <f t="shared" si="12"/>
        <v>0</v>
      </c>
      <c r="AB40" s="282"/>
      <c r="AC40" s="282"/>
      <c r="AD40" s="285"/>
      <c r="AE40" s="285"/>
      <c r="AF40" s="286"/>
    </row>
    <row r="41" spans="1:32" s="2" customFormat="1" ht="15" customHeight="1" outlineLevel="3" x14ac:dyDescent="0.2">
      <c r="A41" s="125" t="s">
        <v>76</v>
      </c>
      <c r="B41" s="90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283"/>
      <c r="P41" s="284"/>
      <c r="Q41" s="284"/>
      <c r="R41" s="284"/>
      <c r="S41" s="284"/>
      <c r="T41" s="284"/>
      <c r="U41" s="282">
        <f>SUM(SUMIF(Belegliste!Y:Y,Kostengegenüberstellung!A41,Belegliste!V:V))</f>
        <v>0</v>
      </c>
      <c r="V41" s="282"/>
      <c r="W41" s="282"/>
      <c r="X41" s="282">
        <f>SUM(SUMIF(Belegliste!Y:Y,Kostengegenüberstellung!A41,Belegliste!Z:Z))</f>
        <v>0</v>
      </c>
      <c r="Y41" s="282"/>
      <c r="Z41" s="282"/>
      <c r="AA41" s="282">
        <f t="shared" si="12"/>
        <v>0</v>
      </c>
      <c r="AB41" s="282"/>
      <c r="AC41" s="282"/>
      <c r="AD41" s="285"/>
      <c r="AE41" s="285"/>
      <c r="AF41" s="286"/>
    </row>
    <row r="42" spans="1:32" s="2" customFormat="1" ht="15" customHeight="1" outlineLevel="3" x14ac:dyDescent="0.2">
      <c r="A42" s="125" t="s">
        <v>77</v>
      </c>
      <c r="B42" s="9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283"/>
      <c r="P42" s="284"/>
      <c r="Q42" s="284"/>
      <c r="R42" s="284"/>
      <c r="S42" s="284"/>
      <c r="T42" s="284"/>
      <c r="U42" s="282">
        <f>SUM(SUMIF(Belegliste!Y:Y,Kostengegenüberstellung!A42,Belegliste!V:V))</f>
        <v>0</v>
      </c>
      <c r="V42" s="282"/>
      <c r="W42" s="282"/>
      <c r="X42" s="282">
        <f>SUM(SUMIF(Belegliste!Y:Y,Kostengegenüberstellung!A42,Belegliste!Z:Z))</f>
        <v>0</v>
      </c>
      <c r="Y42" s="282"/>
      <c r="Z42" s="282"/>
      <c r="AA42" s="282">
        <f t="shared" ref="AA42:AA45" si="14">U42-X42</f>
        <v>0</v>
      </c>
      <c r="AB42" s="282"/>
      <c r="AC42" s="282"/>
      <c r="AD42" s="285"/>
      <c r="AE42" s="285"/>
      <c r="AF42" s="286"/>
    </row>
    <row r="43" spans="1:32" s="2" customFormat="1" ht="15" customHeight="1" outlineLevel="3" x14ac:dyDescent="0.2">
      <c r="A43" s="125" t="s">
        <v>78</v>
      </c>
      <c r="B43" s="90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283"/>
      <c r="P43" s="284"/>
      <c r="Q43" s="284"/>
      <c r="R43" s="284"/>
      <c r="S43" s="284"/>
      <c r="T43" s="284"/>
      <c r="U43" s="282">
        <f>SUM(SUMIF(Belegliste!Y:Y,Kostengegenüberstellung!A43,Belegliste!V:V))</f>
        <v>0</v>
      </c>
      <c r="V43" s="282"/>
      <c r="W43" s="282"/>
      <c r="X43" s="282">
        <f>SUM(SUMIF(Belegliste!Y:Y,Kostengegenüberstellung!A43,Belegliste!Z:Z))</f>
        <v>0</v>
      </c>
      <c r="Y43" s="282"/>
      <c r="Z43" s="282"/>
      <c r="AA43" s="282">
        <f t="shared" si="14"/>
        <v>0</v>
      </c>
      <c r="AB43" s="282"/>
      <c r="AC43" s="282"/>
      <c r="AD43" s="285"/>
      <c r="AE43" s="285"/>
      <c r="AF43" s="286"/>
    </row>
    <row r="44" spans="1:32" s="2" customFormat="1" ht="15" customHeight="1" outlineLevel="3" x14ac:dyDescent="0.2">
      <c r="A44" s="125" t="s">
        <v>79</v>
      </c>
      <c r="B44" s="9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283"/>
      <c r="P44" s="284"/>
      <c r="Q44" s="284"/>
      <c r="R44" s="284"/>
      <c r="S44" s="284"/>
      <c r="T44" s="284"/>
      <c r="U44" s="282">
        <f>SUM(SUMIF(Belegliste!Y:Y,Kostengegenüberstellung!A44,Belegliste!V:V))</f>
        <v>0</v>
      </c>
      <c r="V44" s="282"/>
      <c r="W44" s="282"/>
      <c r="X44" s="282">
        <f>SUM(SUMIF(Belegliste!Y:Y,Kostengegenüberstellung!A44,Belegliste!Z:Z))</f>
        <v>0</v>
      </c>
      <c r="Y44" s="282"/>
      <c r="Z44" s="282"/>
      <c r="AA44" s="282">
        <f t="shared" si="14"/>
        <v>0</v>
      </c>
      <c r="AB44" s="282"/>
      <c r="AC44" s="282"/>
      <c r="AD44" s="284">
        <f t="shared" ref="AD44:AD45" si="15">SUM(AA44)</f>
        <v>0</v>
      </c>
      <c r="AE44" s="284"/>
      <c r="AF44" s="290"/>
    </row>
    <row r="45" spans="1:32" s="2" customFormat="1" ht="15" customHeight="1" outlineLevel="3" x14ac:dyDescent="0.2">
      <c r="A45" s="125" t="s">
        <v>80</v>
      </c>
      <c r="B45" s="90"/>
      <c r="C45" s="45"/>
      <c r="D45" s="45"/>
      <c r="E45" s="47"/>
      <c r="F45" s="93"/>
      <c r="G45" s="93"/>
      <c r="H45" s="93"/>
      <c r="I45" s="93"/>
      <c r="J45" s="93"/>
      <c r="K45" s="93"/>
      <c r="L45" s="93"/>
      <c r="M45" s="93"/>
      <c r="N45" s="94"/>
      <c r="O45" s="300"/>
      <c r="P45" s="301"/>
      <c r="Q45" s="301"/>
      <c r="R45" s="301"/>
      <c r="S45" s="301"/>
      <c r="T45" s="301"/>
      <c r="U45" s="282">
        <f>SUM(SUMIF(Belegliste!Y:Y,Kostengegenüberstellung!A45,Belegliste!V:V))</f>
        <v>0</v>
      </c>
      <c r="V45" s="282"/>
      <c r="W45" s="282"/>
      <c r="X45" s="282">
        <f>SUM(SUMIF(Belegliste!Y:Y,Kostengegenüberstellung!A45,Belegliste!Z:Z))</f>
        <v>0</v>
      </c>
      <c r="Y45" s="282"/>
      <c r="Z45" s="282"/>
      <c r="AA45" s="302">
        <f t="shared" si="14"/>
        <v>0</v>
      </c>
      <c r="AB45" s="302"/>
      <c r="AC45" s="302"/>
      <c r="AD45" s="301">
        <f t="shared" si="15"/>
        <v>0</v>
      </c>
      <c r="AE45" s="301"/>
      <c r="AF45" s="303"/>
    </row>
    <row r="46" spans="1:32" s="2" customFormat="1" ht="15" customHeight="1" outlineLevel="3" x14ac:dyDescent="0.2">
      <c r="A46" s="125" t="s">
        <v>81</v>
      </c>
      <c r="B46" s="90"/>
      <c r="C46" s="45"/>
      <c r="D46" s="45"/>
      <c r="E46" s="47"/>
      <c r="F46" s="93"/>
      <c r="G46" s="93"/>
      <c r="H46" s="93"/>
      <c r="I46" s="93"/>
      <c r="J46" s="93"/>
      <c r="K46" s="93"/>
      <c r="L46" s="93"/>
      <c r="M46" s="93"/>
      <c r="N46" s="94"/>
      <c r="O46" s="300"/>
      <c r="P46" s="301"/>
      <c r="Q46" s="301"/>
      <c r="R46" s="301"/>
      <c r="S46" s="301"/>
      <c r="T46" s="301"/>
      <c r="U46" s="282">
        <f>SUM(SUMIF(Belegliste!Y:Y,Kostengegenüberstellung!A46,Belegliste!V:V))</f>
        <v>0</v>
      </c>
      <c r="V46" s="282"/>
      <c r="W46" s="282"/>
      <c r="X46" s="282">
        <f>SUM(SUMIF(Belegliste!Y:Y,Kostengegenüberstellung!A46,Belegliste!Z:Z))</f>
        <v>0</v>
      </c>
      <c r="Y46" s="282"/>
      <c r="Z46" s="282"/>
      <c r="AA46" s="302">
        <f t="shared" ref="AA46" si="16">U46-X46</f>
        <v>0</v>
      </c>
      <c r="AB46" s="302"/>
      <c r="AC46" s="302"/>
      <c r="AD46" s="285"/>
      <c r="AE46" s="285"/>
      <c r="AF46" s="286"/>
    </row>
    <row r="47" spans="1:32" s="2" customFormat="1" ht="15" customHeight="1" outlineLevel="3" x14ac:dyDescent="0.2">
      <c r="A47" s="126" t="s">
        <v>82</v>
      </c>
      <c r="B47" s="76"/>
      <c r="C47" s="45"/>
      <c r="D47" s="45"/>
      <c r="E47" s="48"/>
      <c r="F47" s="91"/>
      <c r="G47" s="91"/>
      <c r="H47" s="91"/>
      <c r="I47" s="91"/>
      <c r="J47" s="91"/>
      <c r="K47" s="91"/>
      <c r="L47" s="91"/>
      <c r="M47" s="91"/>
      <c r="N47" s="92"/>
      <c r="O47" s="300"/>
      <c r="P47" s="301"/>
      <c r="Q47" s="301"/>
      <c r="R47" s="301"/>
      <c r="S47" s="301"/>
      <c r="T47" s="301"/>
      <c r="U47" s="282">
        <f>SUM(SUMIF(Belegliste!Y:Y,Kostengegenüberstellung!A47,Belegliste!V:V))</f>
        <v>0</v>
      </c>
      <c r="V47" s="282"/>
      <c r="W47" s="282"/>
      <c r="X47" s="282">
        <f>SUM(SUMIF(Belegliste!Y:Y,Kostengegenüberstellung!A47,Belegliste!Z:Z))</f>
        <v>0</v>
      </c>
      <c r="Y47" s="282"/>
      <c r="Z47" s="282"/>
      <c r="AA47" s="302">
        <f t="shared" ref="AA47" si="17">U47-X47</f>
        <v>0</v>
      </c>
      <c r="AB47" s="302"/>
      <c r="AC47" s="302"/>
      <c r="AD47" s="301">
        <f t="shared" ref="AD47" si="18">SUM(AA47)</f>
        <v>0</v>
      </c>
      <c r="AE47" s="301"/>
      <c r="AF47" s="303"/>
    </row>
    <row r="48" spans="1:32" s="4" customFormat="1" ht="15" customHeight="1" outlineLevel="2" x14ac:dyDescent="0.25">
      <c r="A48" s="49" t="s">
        <v>43</v>
      </c>
      <c r="B48" s="50"/>
      <c r="C48" s="50"/>
      <c r="D48" s="50"/>
      <c r="E48" s="50"/>
      <c r="F48" s="87"/>
      <c r="G48" s="87"/>
      <c r="H48" s="87"/>
      <c r="I48" s="87"/>
      <c r="J48" s="87"/>
      <c r="K48" s="87"/>
      <c r="L48" s="87"/>
      <c r="M48" s="87"/>
      <c r="N48" s="88"/>
      <c r="O48" s="292">
        <f>SUM(O34:O47)</f>
        <v>0</v>
      </c>
      <c r="P48" s="293"/>
      <c r="Q48" s="293"/>
      <c r="R48" s="293">
        <f>SUM(R34:R47)</f>
        <v>0</v>
      </c>
      <c r="S48" s="293"/>
      <c r="T48" s="293"/>
      <c r="U48" s="293">
        <f>SUM(U34:U47)</f>
        <v>0</v>
      </c>
      <c r="V48" s="293"/>
      <c r="W48" s="293"/>
      <c r="X48" s="293">
        <f>SUM(X34:X47)</f>
        <v>0</v>
      </c>
      <c r="Y48" s="293"/>
      <c r="Z48" s="293"/>
      <c r="AA48" s="293">
        <f>U48-X48</f>
        <v>0</v>
      </c>
      <c r="AB48" s="293"/>
      <c r="AC48" s="293"/>
      <c r="AD48" s="293">
        <f>SUM(AD34:AD47)</f>
        <v>0</v>
      </c>
      <c r="AE48" s="293"/>
      <c r="AF48" s="299"/>
    </row>
    <row r="49" spans="1:32" s="4" customFormat="1" ht="15" customHeight="1" outlineLevel="3" x14ac:dyDescent="0.25">
      <c r="A49" s="40" t="s">
        <v>44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305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304"/>
    </row>
    <row r="50" spans="1:32" s="2" customFormat="1" ht="15" customHeight="1" outlineLevel="3" x14ac:dyDescent="0.2">
      <c r="A50" s="124" t="s">
        <v>83</v>
      </c>
      <c r="B50" s="74"/>
      <c r="C50" s="45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283"/>
      <c r="P50" s="284"/>
      <c r="Q50" s="284"/>
      <c r="R50" s="284"/>
      <c r="S50" s="284"/>
      <c r="T50" s="284"/>
      <c r="U50" s="282">
        <f>SUM(SUMIF(Belegliste!Y:Y,Kostengegenüberstellung!A50,Belegliste!V:V))</f>
        <v>0</v>
      </c>
      <c r="V50" s="282"/>
      <c r="W50" s="282"/>
      <c r="X50" s="282">
        <f>SUM(SUMIF(Belegliste!Y:Y,Kostengegenüberstellung!A50,Belegliste!Z:Z))</f>
        <v>0</v>
      </c>
      <c r="Y50" s="282"/>
      <c r="Z50" s="282"/>
      <c r="AA50" s="282">
        <f t="shared" ref="AA50:AA53" si="19">U50-X50</f>
        <v>0</v>
      </c>
      <c r="AB50" s="282"/>
      <c r="AC50" s="282"/>
      <c r="AD50" s="284">
        <f t="shared" ref="AD50:AD53" si="20">SUM(AA50)</f>
        <v>0</v>
      </c>
      <c r="AE50" s="284"/>
      <c r="AF50" s="290"/>
    </row>
    <row r="51" spans="1:32" s="2" customFormat="1" ht="15" customHeight="1" outlineLevel="3" x14ac:dyDescent="0.2">
      <c r="A51" s="125" t="s">
        <v>84</v>
      </c>
      <c r="B51" s="90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283"/>
      <c r="P51" s="284"/>
      <c r="Q51" s="284"/>
      <c r="R51" s="284"/>
      <c r="S51" s="284"/>
      <c r="T51" s="284"/>
      <c r="U51" s="282">
        <f>SUM(SUMIF(Belegliste!Y:Y,Kostengegenüberstellung!A51,Belegliste!V:V))</f>
        <v>0</v>
      </c>
      <c r="V51" s="282"/>
      <c r="W51" s="282"/>
      <c r="X51" s="282">
        <f>SUM(SUMIF(Belegliste!Y:Y,Kostengegenüberstellung!A51,Belegliste!Z:Z))</f>
        <v>0</v>
      </c>
      <c r="Y51" s="282"/>
      <c r="Z51" s="282"/>
      <c r="AA51" s="282">
        <f t="shared" si="19"/>
        <v>0</v>
      </c>
      <c r="AB51" s="282"/>
      <c r="AC51" s="282"/>
      <c r="AD51" s="284">
        <f t="shared" si="20"/>
        <v>0</v>
      </c>
      <c r="AE51" s="284"/>
      <c r="AF51" s="290"/>
    </row>
    <row r="52" spans="1:32" s="2" customFormat="1" ht="15" customHeight="1" outlineLevel="3" x14ac:dyDescent="0.2">
      <c r="A52" s="125" t="s">
        <v>85</v>
      </c>
      <c r="B52" s="90"/>
      <c r="C52" s="43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  <c r="O52" s="283"/>
      <c r="P52" s="284"/>
      <c r="Q52" s="284"/>
      <c r="R52" s="284"/>
      <c r="S52" s="284"/>
      <c r="T52" s="284"/>
      <c r="U52" s="282">
        <f>SUM(SUMIF(Belegliste!Y:Y,Kostengegenüberstellung!A52,Belegliste!V:V))</f>
        <v>0</v>
      </c>
      <c r="V52" s="282"/>
      <c r="W52" s="282"/>
      <c r="X52" s="282">
        <f>SUM(SUMIF(Belegliste!Y:Y,Kostengegenüberstellung!A52,Belegliste!Z:Z))</f>
        <v>0</v>
      </c>
      <c r="Y52" s="282"/>
      <c r="Z52" s="282"/>
      <c r="AA52" s="282">
        <f t="shared" si="19"/>
        <v>0</v>
      </c>
      <c r="AB52" s="282"/>
      <c r="AC52" s="282"/>
      <c r="AD52" s="284">
        <f t="shared" si="20"/>
        <v>0</v>
      </c>
      <c r="AE52" s="284"/>
      <c r="AF52" s="290"/>
    </row>
    <row r="53" spans="1:32" s="2" customFormat="1" ht="15" customHeight="1" outlineLevel="3" x14ac:dyDescent="0.2">
      <c r="A53" s="126" t="s">
        <v>86</v>
      </c>
      <c r="B53" s="76"/>
      <c r="C53" s="45"/>
      <c r="D53" s="48"/>
      <c r="E53" s="48"/>
      <c r="F53" s="48"/>
      <c r="G53" s="91"/>
      <c r="H53" s="91"/>
      <c r="I53" s="91"/>
      <c r="J53" s="91"/>
      <c r="K53" s="91"/>
      <c r="L53" s="91"/>
      <c r="M53" s="91"/>
      <c r="N53" s="92"/>
      <c r="O53" s="300"/>
      <c r="P53" s="301"/>
      <c r="Q53" s="301"/>
      <c r="R53" s="301"/>
      <c r="S53" s="301"/>
      <c r="T53" s="301"/>
      <c r="U53" s="282">
        <f>SUM(SUMIF(Belegliste!Y:Y,Kostengegenüberstellung!A53,Belegliste!V:V))</f>
        <v>0</v>
      </c>
      <c r="V53" s="282"/>
      <c r="W53" s="282"/>
      <c r="X53" s="282">
        <f>SUM(SUMIF(Belegliste!Y:Y,Kostengegenüberstellung!A53,Belegliste!Z:Z))</f>
        <v>0</v>
      </c>
      <c r="Y53" s="282"/>
      <c r="Z53" s="282"/>
      <c r="AA53" s="302">
        <f t="shared" si="19"/>
        <v>0</v>
      </c>
      <c r="AB53" s="302"/>
      <c r="AC53" s="302"/>
      <c r="AD53" s="301">
        <f t="shared" si="20"/>
        <v>0</v>
      </c>
      <c r="AE53" s="301"/>
      <c r="AF53" s="303"/>
    </row>
    <row r="54" spans="1:32" s="4" customFormat="1" ht="15" customHeight="1" outlineLevel="2" x14ac:dyDescent="0.25">
      <c r="A54" s="49" t="s">
        <v>45</v>
      </c>
      <c r="B54" s="50"/>
      <c r="C54" s="50"/>
      <c r="D54" s="50"/>
      <c r="E54" s="50"/>
      <c r="F54" s="87"/>
      <c r="G54" s="87"/>
      <c r="H54" s="87"/>
      <c r="I54" s="87"/>
      <c r="J54" s="87"/>
      <c r="K54" s="87"/>
      <c r="L54" s="87"/>
      <c r="M54" s="87"/>
      <c r="N54" s="88"/>
      <c r="O54" s="292">
        <f>SUM(O49:O53)</f>
        <v>0</v>
      </c>
      <c r="P54" s="293"/>
      <c r="Q54" s="293"/>
      <c r="R54" s="293">
        <f>SUM(R49:R53)</f>
        <v>0</v>
      </c>
      <c r="S54" s="293"/>
      <c r="T54" s="293"/>
      <c r="U54" s="293">
        <f>SUM(U49:U53)</f>
        <v>0</v>
      </c>
      <c r="V54" s="293"/>
      <c r="W54" s="293"/>
      <c r="X54" s="293">
        <f>SUM(X49:X53)</f>
        <v>0</v>
      </c>
      <c r="Y54" s="293"/>
      <c r="Z54" s="293"/>
      <c r="AA54" s="293">
        <f>U54-X54</f>
        <v>0</v>
      </c>
      <c r="AB54" s="293"/>
      <c r="AC54" s="293"/>
      <c r="AD54" s="293">
        <f>SUM(AD49:AD53)</f>
        <v>0</v>
      </c>
      <c r="AE54" s="293"/>
      <c r="AF54" s="299"/>
    </row>
    <row r="55" spans="1:32" s="2" customFormat="1" ht="15" customHeight="1" outlineLevel="3" x14ac:dyDescent="0.2">
      <c r="A55" s="40" t="s">
        <v>46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  <c r="O55" s="295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7"/>
      <c r="AB55" s="297"/>
      <c r="AC55" s="297"/>
      <c r="AD55" s="296"/>
      <c r="AE55" s="296"/>
      <c r="AF55" s="298"/>
    </row>
    <row r="56" spans="1:32" s="2" customFormat="1" ht="15" customHeight="1" outlineLevel="3" x14ac:dyDescent="0.2">
      <c r="A56" s="124" t="s">
        <v>87</v>
      </c>
      <c r="B56" s="7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6"/>
      <c r="O56" s="283"/>
      <c r="P56" s="284"/>
      <c r="Q56" s="284"/>
      <c r="R56" s="284"/>
      <c r="S56" s="284"/>
      <c r="T56" s="284"/>
      <c r="U56" s="282">
        <f>SUM(SUMIF(Belegliste!Y:Y,Kostengegenüberstellung!A56,Belegliste!V:V))</f>
        <v>0</v>
      </c>
      <c r="V56" s="282"/>
      <c r="W56" s="282"/>
      <c r="X56" s="282">
        <f>SUM(SUMIF(Belegliste!Y:Y,Kostengegenüberstellung!A56,Belegliste!Z:Z))</f>
        <v>0</v>
      </c>
      <c r="Y56" s="282"/>
      <c r="Z56" s="282"/>
      <c r="AA56" s="282">
        <f t="shared" ref="AA56:AA61" si="21">U56-X56</f>
        <v>0</v>
      </c>
      <c r="AB56" s="282"/>
      <c r="AC56" s="282"/>
      <c r="AD56" s="284">
        <f>SUM(AA56)</f>
        <v>0</v>
      </c>
      <c r="AE56" s="284"/>
      <c r="AF56" s="290"/>
    </row>
    <row r="57" spans="1:32" s="2" customFormat="1" ht="15" customHeight="1" outlineLevel="3" x14ac:dyDescent="0.2">
      <c r="A57" s="126" t="s">
        <v>88</v>
      </c>
      <c r="B57" s="76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6"/>
      <c r="O57" s="283"/>
      <c r="P57" s="284"/>
      <c r="Q57" s="284"/>
      <c r="R57" s="284"/>
      <c r="S57" s="284"/>
      <c r="T57" s="284"/>
      <c r="U57" s="282">
        <f>SUM(SUMIF(Belegliste!Y:Y,Kostengegenüberstellung!A57,Belegliste!V:V))</f>
        <v>0</v>
      </c>
      <c r="V57" s="282"/>
      <c r="W57" s="282"/>
      <c r="X57" s="282">
        <f>SUM(SUMIF(Belegliste!Y:Y,Kostengegenüberstellung!A57,Belegliste!Z:Z))</f>
        <v>0</v>
      </c>
      <c r="Y57" s="282"/>
      <c r="Z57" s="282"/>
      <c r="AA57" s="282">
        <f t="shared" si="21"/>
        <v>0</v>
      </c>
      <c r="AB57" s="282"/>
      <c r="AC57" s="282"/>
      <c r="AD57" s="284">
        <f>SUM(AA57)</f>
        <v>0</v>
      </c>
      <c r="AE57" s="284"/>
      <c r="AF57" s="290"/>
    </row>
    <row r="58" spans="1:32" s="2" customFormat="1" ht="15" customHeight="1" outlineLevel="3" x14ac:dyDescent="0.2">
      <c r="A58" s="124" t="s">
        <v>89</v>
      </c>
      <c r="B58" s="7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6"/>
      <c r="O58" s="283"/>
      <c r="P58" s="284"/>
      <c r="Q58" s="284"/>
      <c r="R58" s="284"/>
      <c r="S58" s="284"/>
      <c r="T58" s="284"/>
      <c r="U58" s="282">
        <f>SUM(SUMIF(Belegliste!Y:Y,Kostengegenüberstellung!A58,Belegliste!V:V))</f>
        <v>0</v>
      </c>
      <c r="V58" s="282"/>
      <c r="W58" s="282"/>
      <c r="X58" s="282">
        <f>SUM(SUMIF(Belegliste!Y:Y,Kostengegenüberstellung!A58,Belegliste!Z:Z))</f>
        <v>0</v>
      </c>
      <c r="Y58" s="282"/>
      <c r="Z58" s="282"/>
      <c r="AA58" s="282">
        <f t="shared" si="21"/>
        <v>0</v>
      </c>
      <c r="AB58" s="282"/>
      <c r="AC58" s="282"/>
      <c r="AD58" s="284">
        <f>SUM(AA58)</f>
        <v>0</v>
      </c>
      <c r="AE58" s="284"/>
      <c r="AF58" s="290"/>
    </row>
    <row r="59" spans="1:32" s="2" customFormat="1" ht="15" customHeight="1" outlineLevel="3" x14ac:dyDescent="0.2">
      <c r="A59" s="125" t="s">
        <v>90</v>
      </c>
      <c r="B59" s="90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6"/>
      <c r="O59" s="283"/>
      <c r="P59" s="284"/>
      <c r="Q59" s="284"/>
      <c r="R59" s="284"/>
      <c r="S59" s="284"/>
      <c r="T59" s="284"/>
      <c r="U59" s="282">
        <f>SUM(SUMIF(Belegliste!Y:Y,Kostengegenüberstellung!A59,Belegliste!V:V))</f>
        <v>0</v>
      </c>
      <c r="V59" s="282"/>
      <c r="W59" s="282"/>
      <c r="X59" s="282">
        <f>SUM(SUMIF(Belegliste!Y:Y,Kostengegenüberstellung!A59,Belegliste!Z:Z))</f>
        <v>0</v>
      </c>
      <c r="Y59" s="282"/>
      <c r="Z59" s="282"/>
      <c r="AA59" s="282">
        <f t="shared" si="21"/>
        <v>0</v>
      </c>
      <c r="AB59" s="282"/>
      <c r="AC59" s="282"/>
      <c r="AD59" s="284">
        <f>SUM(AA59)</f>
        <v>0</v>
      </c>
      <c r="AE59" s="284"/>
      <c r="AF59" s="290"/>
    </row>
    <row r="60" spans="1:32" s="2" customFormat="1" ht="15" customHeight="1" outlineLevel="3" x14ac:dyDescent="0.2">
      <c r="A60" s="126" t="s">
        <v>91</v>
      </c>
      <c r="B60" s="7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283"/>
      <c r="P60" s="284"/>
      <c r="Q60" s="284"/>
      <c r="R60" s="284"/>
      <c r="S60" s="284"/>
      <c r="T60" s="284"/>
      <c r="U60" s="282">
        <f>SUM(SUMIF(Belegliste!Y:Y,Kostengegenüberstellung!A60,Belegliste!V:V))</f>
        <v>0</v>
      </c>
      <c r="V60" s="282"/>
      <c r="W60" s="282"/>
      <c r="X60" s="282">
        <f>SUM(SUMIF(Belegliste!Y:Y,Kostengegenüberstellung!A60,Belegliste!Z:Z))</f>
        <v>0</v>
      </c>
      <c r="Y60" s="282"/>
      <c r="Z60" s="282"/>
      <c r="AA60" s="282">
        <f t="shared" ref="AA60" si="22">U60-X60</f>
        <v>0</v>
      </c>
      <c r="AB60" s="282"/>
      <c r="AC60" s="282"/>
      <c r="AD60" s="284">
        <f>SUM(AA60)</f>
        <v>0</v>
      </c>
      <c r="AE60" s="284"/>
      <c r="AF60" s="290"/>
    </row>
    <row r="61" spans="1:32" s="4" customFormat="1" ht="15" customHeight="1" outlineLevel="2" x14ac:dyDescent="0.25">
      <c r="A61" s="49" t="s">
        <v>47</v>
      </c>
      <c r="B61" s="50"/>
      <c r="C61" s="50"/>
      <c r="D61" s="50"/>
      <c r="E61" s="50"/>
      <c r="F61" s="87"/>
      <c r="G61" s="87"/>
      <c r="H61" s="87"/>
      <c r="I61" s="87"/>
      <c r="J61" s="87"/>
      <c r="K61" s="87"/>
      <c r="L61" s="87"/>
      <c r="M61" s="87"/>
      <c r="N61" s="88"/>
      <c r="O61" s="292">
        <f>SUM(O55:O60)</f>
        <v>0</v>
      </c>
      <c r="P61" s="293"/>
      <c r="Q61" s="293"/>
      <c r="R61" s="293">
        <f>SUM(R55:R60)</f>
        <v>0</v>
      </c>
      <c r="S61" s="293"/>
      <c r="T61" s="293"/>
      <c r="U61" s="293">
        <f>SUM(U55:U60)</f>
        <v>0</v>
      </c>
      <c r="V61" s="293"/>
      <c r="W61" s="293"/>
      <c r="X61" s="293">
        <f>SUM(X55:X60)</f>
        <v>0</v>
      </c>
      <c r="Y61" s="293"/>
      <c r="Z61" s="293"/>
      <c r="AA61" s="293">
        <f t="shared" si="21"/>
        <v>0</v>
      </c>
      <c r="AB61" s="293"/>
      <c r="AC61" s="293"/>
      <c r="AD61" s="293">
        <f>SUM(AD55:AD60)</f>
        <v>0</v>
      </c>
      <c r="AE61" s="293"/>
      <c r="AF61" s="299"/>
    </row>
    <row r="62" spans="1:32" s="2" customFormat="1" ht="15" customHeight="1" outlineLevel="3" x14ac:dyDescent="0.2">
      <c r="A62" s="40" t="s">
        <v>142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295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7"/>
      <c r="AB62" s="297"/>
      <c r="AC62" s="297"/>
      <c r="AD62" s="296"/>
      <c r="AE62" s="296"/>
      <c r="AF62" s="298"/>
    </row>
    <row r="63" spans="1:32" s="2" customFormat="1" ht="15" customHeight="1" outlineLevel="3" x14ac:dyDescent="0.2">
      <c r="A63" s="124" t="s">
        <v>92</v>
      </c>
      <c r="B63" s="7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283"/>
      <c r="P63" s="284"/>
      <c r="Q63" s="284"/>
      <c r="R63" s="284"/>
      <c r="S63" s="284"/>
      <c r="T63" s="284"/>
      <c r="U63" s="282">
        <f>SUM(SUMIF(Belegliste!Y:Y,Kostengegenüberstellung!A63,Belegliste!V:V))</f>
        <v>0</v>
      </c>
      <c r="V63" s="282"/>
      <c r="W63" s="282"/>
      <c r="X63" s="282">
        <f>SUM(SUMIF(Belegliste!Y:Y,Kostengegenüberstellung!A63,Belegliste!Z:Z))</f>
        <v>0</v>
      </c>
      <c r="Y63" s="282"/>
      <c r="Z63" s="282"/>
      <c r="AA63" s="282">
        <f t="shared" ref="AA63:AA65" si="23">U63-X63</f>
        <v>0</v>
      </c>
      <c r="AB63" s="282"/>
      <c r="AC63" s="282"/>
      <c r="AD63" s="323">
        <f>SUM(AA63)</f>
        <v>0</v>
      </c>
      <c r="AE63" s="323"/>
      <c r="AF63" s="324"/>
    </row>
    <row r="64" spans="1:32" s="2" customFormat="1" ht="15" customHeight="1" outlineLevel="3" x14ac:dyDescent="0.2">
      <c r="A64" s="125" t="s">
        <v>143</v>
      </c>
      <c r="B64" s="90"/>
      <c r="C64" s="26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6"/>
      <c r="O64" s="283"/>
      <c r="P64" s="284"/>
      <c r="Q64" s="284"/>
      <c r="R64" s="284"/>
      <c r="S64" s="284"/>
      <c r="T64" s="284"/>
      <c r="U64" s="282">
        <f>SUM(SUMIF(Belegliste!Y:Y,Kostengegenüberstellung!A64,Belegliste!V:V))</f>
        <v>0</v>
      </c>
      <c r="V64" s="282"/>
      <c r="W64" s="282"/>
      <c r="X64" s="282">
        <f>SUM(SUMIF(Belegliste!Y:Y,Kostengegenüberstellung!A64,Belegliste!Z:Z))</f>
        <v>0</v>
      </c>
      <c r="Y64" s="282"/>
      <c r="Z64" s="282"/>
      <c r="AA64" s="282">
        <f t="shared" si="23"/>
        <v>0</v>
      </c>
      <c r="AB64" s="282"/>
      <c r="AC64" s="282"/>
      <c r="AD64" s="325">
        <f>SUM(AA64)</f>
        <v>0</v>
      </c>
      <c r="AE64" s="326"/>
      <c r="AF64" s="327"/>
    </row>
    <row r="65" spans="1:32" s="2" customFormat="1" ht="15" customHeight="1" outlineLevel="3" x14ac:dyDescent="0.2">
      <c r="A65" s="126" t="s">
        <v>93</v>
      </c>
      <c r="B65" s="76"/>
      <c r="C65" s="48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  <c r="O65" s="283"/>
      <c r="P65" s="284"/>
      <c r="Q65" s="284"/>
      <c r="R65" s="284"/>
      <c r="S65" s="284"/>
      <c r="T65" s="284"/>
      <c r="U65" s="282">
        <f>SUM(SUMIF(Belegliste!Y:Y,Kostengegenüberstellung!A65,Belegliste!V:V))</f>
        <v>0</v>
      </c>
      <c r="V65" s="282"/>
      <c r="W65" s="282"/>
      <c r="X65" s="282">
        <f>SUM(SUMIF(Belegliste!Y:Y,Kostengegenüberstellung!A65,Belegliste!Z:Z))</f>
        <v>0</v>
      </c>
      <c r="Y65" s="282"/>
      <c r="Z65" s="282"/>
      <c r="AA65" s="282">
        <f t="shared" si="23"/>
        <v>0</v>
      </c>
      <c r="AB65" s="282"/>
      <c r="AC65" s="282"/>
      <c r="AD65" s="323">
        <f>SUM(AA65)</f>
        <v>0</v>
      </c>
      <c r="AE65" s="323"/>
      <c r="AF65" s="324"/>
    </row>
    <row r="66" spans="1:32" s="4" customFormat="1" ht="15" customHeight="1" outlineLevel="2" x14ac:dyDescent="0.25">
      <c r="A66" s="49" t="s">
        <v>48</v>
      </c>
      <c r="B66" s="50"/>
      <c r="C66" s="50"/>
      <c r="D66" s="50"/>
      <c r="E66" s="50"/>
      <c r="F66" s="87"/>
      <c r="G66" s="87"/>
      <c r="H66" s="87"/>
      <c r="I66" s="87"/>
      <c r="J66" s="87"/>
      <c r="K66" s="87"/>
      <c r="L66" s="87"/>
      <c r="M66" s="87"/>
      <c r="N66" s="88"/>
      <c r="O66" s="292">
        <f>SUM(O62:O65)</f>
        <v>0</v>
      </c>
      <c r="P66" s="293"/>
      <c r="Q66" s="293"/>
      <c r="R66" s="293">
        <f>SUM(R62:R65)</f>
        <v>0</v>
      </c>
      <c r="S66" s="293"/>
      <c r="T66" s="293"/>
      <c r="U66" s="293">
        <f>SUM(U62:U65)</f>
        <v>0</v>
      </c>
      <c r="V66" s="293"/>
      <c r="W66" s="293"/>
      <c r="X66" s="293">
        <f>SUM(X62:X65)</f>
        <v>0</v>
      </c>
      <c r="Y66" s="293"/>
      <c r="Z66" s="293"/>
      <c r="AA66" s="293">
        <f>U66-X66</f>
        <v>0</v>
      </c>
      <c r="AB66" s="293"/>
      <c r="AC66" s="293"/>
      <c r="AD66" s="293">
        <f>SUM(AD62:AD65)</f>
        <v>0</v>
      </c>
      <c r="AE66" s="293"/>
      <c r="AF66" s="299"/>
    </row>
    <row r="67" spans="1:32" s="2" customFormat="1" ht="15" customHeight="1" outlineLevel="3" x14ac:dyDescent="0.2">
      <c r="A67" s="287" t="s">
        <v>49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9"/>
      <c r="O67" s="295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8"/>
    </row>
    <row r="68" spans="1:32" s="2" customFormat="1" ht="15" customHeight="1" outlineLevel="3" x14ac:dyDescent="0.2">
      <c r="A68" s="124" t="s">
        <v>94</v>
      </c>
      <c r="B68" s="74"/>
      <c r="C68" s="2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6"/>
      <c r="O68" s="283"/>
      <c r="P68" s="284"/>
      <c r="Q68" s="284"/>
      <c r="R68" s="284"/>
      <c r="S68" s="284"/>
      <c r="T68" s="284"/>
      <c r="U68" s="282">
        <f>SUM(SUMIF(Belegliste!Y:Y,Kostengegenüberstellung!A68,Belegliste!V:V))</f>
        <v>0</v>
      </c>
      <c r="V68" s="282"/>
      <c r="W68" s="282"/>
      <c r="X68" s="282">
        <f>SUM(SUMIF(Belegliste!Y:Y,Kostengegenüberstellung!A68,Belegliste!Z:Z))</f>
        <v>0</v>
      </c>
      <c r="Y68" s="282"/>
      <c r="Z68" s="282"/>
      <c r="AA68" s="282">
        <f t="shared" ref="AA68:AA69" si="24">U68-X68</f>
        <v>0</v>
      </c>
      <c r="AB68" s="282"/>
      <c r="AC68" s="282"/>
      <c r="AD68" s="284">
        <f>SUM(AA68)</f>
        <v>0</v>
      </c>
      <c r="AE68" s="284"/>
      <c r="AF68" s="290"/>
    </row>
    <row r="69" spans="1:32" s="2" customFormat="1" ht="15" customHeight="1" outlineLevel="3" x14ac:dyDescent="0.2">
      <c r="A69" s="125" t="s">
        <v>97</v>
      </c>
      <c r="B69" s="90"/>
      <c r="C69" s="47"/>
      <c r="D69" s="51"/>
      <c r="E69" s="51"/>
      <c r="F69" s="51"/>
      <c r="G69" s="95"/>
      <c r="H69" s="95"/>
      <c r="I69" s="95"/>
      <c r="J69" s="95"/>
      <c r="K69" s="95"/>
      <c r="L69" s="95"/>
      <c r="M69" s="95"/>
      <c r="N69" s="96"/>
      <c r="O69" s="300"/>
      <c r="P69" s="301"/>
      <c r="Q69" s="301"/>
      <c r="R69" s="301"/>
      <c r="S69" s="301"/>
      <c r="T69" s="301"/>
      <c r="U69" s="282">
        <f>SUM(SUMIF(Belegliste!Y:Y,Kostengegenüberstellung!A69,Belegliste!V:V))</f>
        <v>0</v>
      </c>
      <c r="V69" s="282"/>
      <c r="W69" s="282"/>
      <c r="X69" s="282">
        <f>SUM(SUMIF(Belegliste!Y:Y,Kostengegenüberstellung!A69,Belegliste!Z:Z))</f>
        <v>0</v>
      </c>
      <c r="Y69" s="282"/>
      <c r="Z69" s="282"/>
      <c r="AA69" s="302">
        <f t="shared" si="24"/>
        <v>0</v>
      </c>
      <c r="AB69" s="302"/>
      <c r="AC69" s="302"/>
      <c r="AD69" s="301">
        <f>SUM(AA69)</f>
        <v>0</v>
      </c>
      <c r="AE69" s="301"/>
      <c r="AF69" s="303"/>
    </row>
    <row r="70" spans="1:32" s="2" customFormat="1" ht="15" customHeight="1" outlineLevel="3" x14ac:dyDescent="0.2">
      <c r="A70" s="125" t="s">
        <v>98</v>
      </c>
      <c r="B70" s="90"/>
      <c r="C70" s="47"/>
      <c r="D70" s="51"/>
      <c r="E70" s="51"/>
      <c r="F70" s="51"/>
      <c r="G70" s="95"/>
      <c r="H70" s="95"/>
      <c r="I70" s="95"/>
      <c r="J70" s="95"/>
      <c r="K70" s="95"/>
      <c r="L70" s="95"/>
      <c r="M70" s="95"/>
      <c r="N70" s="96"/>
      <c r="O70" s="300"/>
      <c r="P70" s="301"/>
      <c r="Q70" s="301"/>
      <c r="R70" s="301"/>
      <c r="S70" s="301"/>
      <c r="T70" s="301"/>
      <c r="U70" s="282">
        <f>SUM(SUMIF(Belegliste!Y:Y,Kostengegenüberstellung!A70,Belegliste!V:V))</f>
        <v>0</v>
      </c>
      <c r="V70" s="282"/>
      <c r="W70" s="282"/>
      <c r="X70" s="282">
        <f>SUM(SUMIF(Belegliste!Y:Y,Kostengegenüberstellung!A70,Belegliste!Z:Z))</f>
        <v>0</v>
      </c>
      <c r="Y70" s="282"/>
      <c r="Z70" s="282"/>
      <c r="AA70" s="302">
        <f t="shared" ref="AA70" si="25">U70-X70</f>
        <v>0</v>
      </c>
      <c r="AB70" s="302"/>
      <c r="AC70" s="302"/>
      <c r="AD70" s="301">
        <f>SUM(AA70)</f>
        <v>0</v>
      </c>
      <c r="AE70" s="301"/>
      <c r="AF70" s="303"/>
    </row>
    <row r="71" spans="1:32" s="2" customFormat="1" ht="15" customHeight="1" outlineLevel="3" x14ac:dyDescent="0.2">
      <c r="A71" s="126" t="s">
        <v>99</v>
      </c>
      <c r="B71" s="76"/>
      <c r="C71" s="81"/>
      <c r="D71" s="48"/>
      <c r="E71" s="48"/>
      <c r="F71" s="48"/>
      <c r="G71" s="91"/>
      <c r="H71" s="91"/>
      <c r="I71" s="91"/>
      <c r="J71" s="91"/>
      <c r="K71" s="91"/>
      <c r="L71" s="91"/>
      <c r="M71" s="91"/>
      <c r="N71" s="92"/>
      <c r="O71" s="300"/>
      <c r="P71" s="301"/>
      <c r="Q71" s="301"/>
      <c r="R71" s="301"/>
      <c r="S71" s="301"/>
      <c r="T71" s="301"/>
      <c r="U71" s="282">
        <f>SUM(SUMIF(Belegliste!Y:Y,Kostengegenüberstellung!A71,Belegliste!V:V))</f>
        <v>0</v>
      </c>
      <c r="V71" s="282"/>
      <c r="W71" s="282"/>
      <c r="X71" s="282">
        <f>SUM(SUMIF(Belegliste!Y:Y,Kostengegenüberstellung!A71,Belegliste!Z:Z))</f>
        <v>0</v>
      </c>
      <c r="Y71" s="282"/>
      <c r="Z71" s="282"/>
      <c r="AA71" s="302">
        <f t="shared" ref="AA71" si="26">U71-X71</f>
        <v>0</v>
      </c>
      <c r="AB71" s="302"/>
      <c r="AC71" s="302"/>
      <c r="AD71" s="301">
        <f>SUM(AA71)</f>
        <v>0</v>
      </c>
      <c r="AE71" s="301"/>
      <c r="AF71" s="303"/>
    </row>
    <row r="72" spans="1:32" s="4" customFormat="1" ht="15" customHeight="1" outlineLevel="2" x14ac:dyDescent="0.25">
      <c r="A72" s="49" t="s">
        <v>3</v>
      </c>
      <c r="B72" s="50"/>
      <c r="C72" s="50"/>
      <c r="D72" s="50"/>
      <c r="E72" s="50"/>
      <c r="F72" s="87"/>
      <c r="G72" s="87"/>
      <c r="H72" s="87"/>
      <c r="I72" s="87"/>
      <c r="J72" s="87"/>
      <c r="K72" s="87"/>
      <c r="L72" s="87"/>
      <c r="M72" s="87"/>
      <c r="N72" s="88"/>
      <c r="O72" s="292">
        <f>SUM(O67:O71)</f>
        <v>0</v>
      </c>
      <c r="P72" s="293"/>
      <c r="Q72" s="293"/>
      <c r="R72" s="293">
        <f>SUM(R67:R71)</f>
        <v>0</v>
      </c>
      <c r="S72" s="293"/>
      <c r="T72" s="293"/>
      <c r="U72" s="293">
        <f>SUM(U67:U71)</f>
        <v>0</v>
      </c>
      <c r="V72" s="293"/>
      <c r="W72" s="293"/>
      <c r="X72" s="293">
        <f>SUM(X67:X71)</f>
        <v>0</v>
      </c>
      <c r="Y72" s="293"/>
      <c r="Z72" s="293"/>
      <c r="AA72" s="293">
        <f>U72-X72</f>
        <v>0</v>
      </c>
      <c r="AB72" s="293"/>
      <c r="AC72" s="293"/>
      <c r="AD72" s="293">
        <f>SUM(AD67:AD71)</f>
        <v>0</v>
      </c>
      <c r="AE72" s="293"/>
      <c r="AF72" s="299"/>
    </row>
    <row r="73" spans="1:32" s="4" customFormat="1" ht="15" customHeight="1" outlineLevel="1" x14ac:dyDescent="0.25">
      <c r="A73" s="52" t="s">
        <v>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328">
        <f>SUM(O72,O66,O61,O54,O48,O33,O22)</f>
        <v>0</v>
      </c>
      <c r="P73" s="329"/>
      <c r="Q73" s="329"/>
      <c r="R73" s="329">
        <f>SUM(R72,R66,R61,R54,R48,R33,R22)</f>
        <v>0</v>
      </c>
      <c r="S73" s="329"/>
      <c r="T73" s="329"/>
      <c r="U73" s="329">
        <f>SUM(U72,U66,U61,U54,U48,U33,U22)</f>
        <v>0</v>
      </c>
      <c r="V73" s="329"/>
      <c r="W73" s="329"/>
      <c r="X73" s="329">
        <f>SUM(X72,X66,X61,X54,X48,X33,X22)</f>
        <v>0</v>
      </c>
      <c r="Y73" s="329"/>
      <c r="Z73" s="329"/>
      <c r="AA73" s="329">
        <f>U73-X73</f>
        <v>0</v>
      </c>
      <c r="AB73" s="329"/>
      <c r="AC73" s="329"/>
      <c r="AD73" s="329">
        <f>SUM(AD72,AD66,AD61,AD54,AD48,AD33,AD22)</f>
        <v>0</v>
      </c>
      <c r="AE73" s="329"/>
      <c r="AF73" s="330"/>
    </row>
    <row r="74" spans="1:32" s="2" customFormat="1" ht="15" customHeight="1" outlineLevel="3" x14ac:dyDescent="0.2">
      <c r="A74" s="97"/>
      <c r="B74" s="357" t="s">
        <v>215</v>
      </c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8"/>
      <c r="O74" s="339"/>
      <c r="P74" s="282"/>
      <c r="Q74" s="282"/>
      <c r="R74" s="284"/>
      <c r="S74" s="284"/>
      <c r="T74" s="284"/>
      <c r="U74" s="282"/>
      <c r="V74" s="282"/>
      <c r="W74" s="282"/>
      <c r="X74" s="284"/>
      <c r="Y74" s="284"/>
      <c r="Z74" s="284"/>
      <c r="AA74" s="282"/>
      <c r="AB74" s="282"/>
      <c r="AC74" s="282"/>
      <c r="AD74" s="337">
        <f>X74</f>
        <v>0</v>
      </c>
      <c r="AE74" s="337"/>
      <c r="AF74" s="337"/>
    </row>
    <row r="75" spans="1:32" s="4" customFormat="1" ht="15" customHeight="1" outlineLevel="1" x14ac:dyDescent="0.25">
      <c r="A75" s="55" t="s">
        <v>144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  <c r="O75" s="333">
        <f>SUM(O73)</f>
        <v>0</v>
      </c>
      <c r="P75" s="331"/>
      <c r="Q75" s="331"/>
      <c r="R75" s="331">
        <f>R73-R74</f>
        <v>0</v>
      </c>
      <c r="S75" s="331"/>
      <c r="T75" s="331"/>
      <c r="U75" s="331">
        <f>U73</f>
        <v>0</v>
      </c>
      <c r="V75" s="331"/>
      <c r="W75" s="331"/>
      <c r="X75" s="331">
        <f>SUM(X73:X74)</f>
        <v>0</v>
      </c>
      <c r="Y75" s="331"/>
      <c r="Z75" s="331"/>
      <c r="AA75" s="331">
        <f>U75-X75</f>
        <v>0</v>
      </c>
      <c r="AB75" s="331"/>
      <c r="AC75" s="331"/>
      <c r="AD75" s="331">
        <f>AD73-AD74</f>
        <v>0</v>
      </c>
      <c r="AE75" s="331"/>
      <c r="AF75" s="332"/>
    </row>
    <row r="76" spans="1:32" s="2" customFormat="1" ht="15" customHeight="1" outlineLevel="3" x14ac:dyDescent="0.2">
      <c r="A76" s="334" t="s">
        <v>116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6"/>
      <c r="O76" s="342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56"/>
      <c r="AB76" s="356"/>
      <c r="AC76" s="356"/>
      <c r="AD76" s="340"/>
      <c r="AE76" s="340"/>
      <c r="AF76" s="341"/>
    </row>
    <row r="77" spans="1:32" s="2" customFormat="1" ht="15" customHeight="1" outlineLevel="3" x14ac:dyDescent="0.2">
      <c r="A77" s="58" t="s">
        <v>50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295"/>
      <c r="P77" s="296"/>
      <c r="Q77" s="296"/>
      <c r="R77" s="296"/>
      <c r="S77" s="296"/>
      <c r="T77" s="338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8"/>
    </row>
    <row r="78" spans="1:32" s="2" customFormat="1" ht="15" customHeight="1" outlineLevel="3" x14ac:dyDescent="0.2">
      <c r="A78" s="194" t="s">
        <v>100</v>
      </c>
      <c r="B78" s="19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46"/>
      <c r="O78" s="283"/>
      <c r="P78" s="284"/>
      <c r="Q78" s="284"/>
      <c r="R78" s="284"/>
      <c r="S78" s="284"/>
      <c r="T78" s="291"/>
      <c r="U78" s="282">
        <f>SUM(SUMIF(Belegliste!Y:Y,Kostengegenüberstellung!A78,Belegliste!V:V))</f>
        <v>0</v>
      </c>
      <c r="V78" s="282"/>
      <c r="W78" s="282"/>
      <c r="X78" s="282">
        <f>SUM(SUMIF(Belegliste!Y:Y,Kostengegenüberstellung!A78,Belegliste!Z:Z))</f>
        <v>0</v>
      </c>
      <c r="Y78" s="282"/>
      <c r="Z78" s="282"/>
      <c r="AA78" s="282">
        <f t="shared" ref="AA78:AA96" si="27">U78-X78</f>
        <v>0</v>
      </c>
      <c r="AB78" s="282"/>
      <c r="AC78" s="282"/>
      <c r="AD78" s="284">
        <f t="shared" ref="AD78:AD84" si="28">SUM(AA78)</f>
        <v>0</v>
      </c>
      <c r="AE78" s="284"/>
      <c r="AF78" s="290"/>
    </row>
    <row r="79" spans="1:32" s="2" customFormat="1" ht="15" customHeight="1" outlineLevel="3" x14ac:dyDescent="0.2">
      <c r="A79" s="196" t="s">
        <v>101</v>
      </c>
      <c r="B79" s="197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46"/>
      <c r="O79" s="283"/>
      <c r="P79" s="284"/>
      <c r="Q79" s="284"/>
      <c r="R79" s="284"/>
      <c r="S79" s="284"/>
      <c r="T79" s="291"/>
      <c r="U79" s="282">
        <f>SUM(SUMIF(Belegliste!Y:Y,Kostengegenüberstellung!A79,Belegliste!V:V))</f>
        <v>0</v>
      </c>
      <c r="V79" s="282"/>
      <c r="W79" s="282"/>
      <c r="X79" s="282">
        <f>SUM(SUMIF(Belegliste!Y:Y,Kostengegenüberstellung!A79,Belegliste!Z:Z))</f>
        <v>0</v>
      </c>
      <c r="Y79" s="282"/>
      <c r="Z79" s="282"/>
      <c r="AA79" s="282">
        <f t="shared" si="27"/>
        <v>0</v>
      </c>
      <c r="AB79" s="282"/>
      <c r="AC79" s="282"/>
      <c r="AD79" s="284">
        <f t="shared" si="28"/>
        <v>0</v>
      </c>
      <c r="AE79" s="284"/>
      <c r="AF79" s="290"/>
    </row>
    <row r="80" spans="1:32" s="2" customFormat="1" ht="15" customHeight="1" outlineLevel="3" x14ac:dyDescent="0.2">
      <c r="A80" s="196" t="s">
        <v>102</v>
      </c>
      <c r="B80" s="197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46"/>
      <c r="O80" s="283"/>
      <c r="P80" s="284"/>
      <c r="Q80" s="284"/>
      <c r="R80" s="284"/>
      <c r="S80" s="284"/>
      <c r="T80" s="291"/>
      <c r="U80" s="282">
        <f>SUM(SUMIF(Belegliste!Y:Y,Kostengegenüberstellung!A80,Belegliste!V:V))</f>
        <v>0</v>
      </c>
      <c r="V80" s="282"/>
      <c r="W80" s="282"/>
      <c r="X80" s="282">
        <f>SUM(SUMIF(Belegliste!Y:Y,Kostengegenüberstellung!A80,Belegliste!Z:Z))</f>
        <v>0</v>
      </c>
      <c r="Y80" s="282"/>
      <c r="Z80" s="282"/>
      <c r="AA80" s="282">
        <f t="shared" si="27"/>
        <v>0</v>
      </c>
      <c r="AB80" s="282"/>
      <c r="AC80" s="282"/>
      <c r="AD80" s="284">
        <f t="shared" si="28"/>
        <v>0</v>
      </c>
      <c r="AE80" s="284"/>
      <c r="AF80" s="290"/>
    </row>
    <row r="81" spans="1:32" s="2" customFormat="1" ht="15" customHeight="1" outlineLevel="3" x14ac:dyDescent="0.2">
      <c r="A81" s="196" t="s">
        <v>103</v>
      </c>
      <c r="B81" s="197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46"/>
      <c r="O81" s="283"/>
      <c r="P81" s="284"/>
      <c r="Q81" s="284"/>
      <c r="R81" s="284"/>
      <c r="S81" s="284"/>
      <c r="T81" s="291"/>
      <c r="U81" s="282">
        <f>SUM(SUMIF(Belegliste!Y:Y,Kostengegenüberstellung!A81,Belegliste!V:V))</f>
        <v>0</v>
      </c>
      <c r="V81" s="282"/>
      <c r="W81" s="282"/>
      <c r="X81" s="282">
        <f>SUM(SUMIF(Belegliste!Y:Y,Kostengegenüberstellung!A81,Belegliste!Z:Z))</f>
        <v>0</v>
      </c>
      <c r="Y81" s="282"/>
      <c r="Z81" s="282"/>
      <c r="AA81" s="282">
        <f t="shared" si="27"/>
        <v>0</v>
      </c>
      <c r="AB81" s="282"/>
      <c r="AC81" s="282"/>
      <c r="AD81" s="284">
        <f t="shared" si="28"/>
        <v>0</v>
      </c>
      <c r="AE81" s="284"/>
      <c r="AF81" s="290"/>
    </row>
    <row r="82" spans="1:32" s="2" customFormat="1" ht="15" customHeight="1" outlineLevel="3" x14ac:dyDescent="0.2">
      <c r="A82" s="196" t="s">
        <v>104</v>
      </c>
      <c r="B82" s="197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46"/>
      <c r="O82" s="283"/>
      <c r="P82" s="284"/>
      <c r="Q82" s="284"/>
      <c r="R82" s="284"/>
      <c r="S82" s="284"/>
      <c r="T82" s="291"/>
      <c r="U82" s="282">
        <f>SUM(SUMIF(Belegliste!Y:Y,Kostengegenüberstellung!A82,Belegliste!V:V))</f>
        <v>0</v>
      </c>
      <c r="V82" s="282"/>
      <c r="W82" s="282"/>
      <c r="X82" s="282">
        <f>SUM(SUMIF(Belegliste!Y:Y,Kostengegenüberstellung!A82,Belegliste!Z:Z))</f>
        <v>0</v>
      </c>
      <c r="Y82" s="282"/>
      <c r="Z82" s="282"/>
      <c r="AA82" s="282">
        <f t="shared" si="27"/>
        <v>0</v>
      </c>
      <c r="AB82" s="282"/>
      <c r="AC82" s="282"/>
      <c r="AD82" s="285"/>
      <c r="AE82" s="285"/>
      <c r="AF82" s="286"/>
    </row>
    <row r="83" spans="1:32" s="2" customFormat="1" ht="15" customHeight="1" outlineLevel="3" x14ac:dyDescent="0.2">
      <c r="A83" s="196" t="s">
        <v>105</v>
      </c>
      <c r="B83" s="197"/>
      <c r="C83" s="80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46"/>
      <c r="O83" s="283"/>
      <c r="P83" s="284"/>
      <c r="Q83" s="284"/>
      <c r="R83" s="284"/>
      <c r="S83" s="284"/>
      <c r="T83" s="291"/>
      <c r="U83" s="282">
        <f>SUM(SUMIF(Belegliste!Y:Y,Kostengegenüberstellung!A83,Belegliste!V:V))</f>
        <v>0</v>
      </c>
      <c r="V83" s="282"/>
      <c r="W83" s="282"/>
      <c r="X83" s="282">
        <f>SUM(SUMIF(Belegliste!Y:Y,Kostengegenüberstellung!A83,Belegliste!Z:Z))</f>
        <v>0</v>
      </c>
      <c r="Y83" s="282"/>
      <c r="Z83" s="282"/>
      <c r="AA83" s="282">
        <f t="shared" si="27"/>
        <v>0</v>
      </c>
      <c r="AB83" s="282"/>
      <c r="AC83" s="282"/>
      <c r="AD83" s="284">
        <f t="shared" si="28"/>
        <v>0</v>
      </c>
      <c r="AE83" s="284"/>
      <c r="AF83" s="290"/>
    </row>
    <row r="84" spans="1:32" s="2" customFormat="1" ht="15" customHeight="1" outlineLevel="3" x14ac:dyDescent="0.2">
      <c r="A84" s="196" t="s">
        <v>145</v>
      </c>
      <c r="B84" s="197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46"/>
      <c r="O84" s="283"/>
      <c r="P84" s="284"/>
      <c r="Q84" s="284"/>
      <c r="R84" s="284"/>
      <c r="S84" s="284"/>
      <c r="T84" s="291"/>
      <c r="U84" s="282">
        <f>SUM(SUMIF(Belegliste!Y:Y,Kostengegenüberstellung!A84,Belegliste!V:V))</f>
        <v>0</v>
      </c>
      <c r="V84" s="282"/>
      <c r="W84" s="282"/>
      <c r="X84" s="282">
        <f>SUM(SUMIF(Belegliste!Y:Y,Kostengegenüberstellung!A84,Belegliste!Z:Z))</f>
        <v>0</v>
      </c>
      <c r="Y84" s="282"/>
      <c r="Z84" s="282"/>
      <c r="AA84" s="282">
        <f t="shared" si="27"/>
        <v>0</v>
      </c>
      <c r="AB84" s="282"/>
      <c r="AC84" s="282"/>
      <c r="AD84" s="284">
        <f t="shared" si="28"/>
        <v>0</v>
      </c>
      <c r="AE84" s="284"/>
      <c r="AF84" s="290"/>
    </row>
    <row r="85" spans="1:32" s="2" customFormat="1" ht="15" customHeight="1" outlineLevel="3" x14ac:dyDescent="0.2">
      <c r="A85" s="196" t="s">
        <v>106</v>
      </c>
      <c r="B85" s="197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46"/>
      <c r="O85" s="283"/>
      <c r="P85" s="284"/>
      <c r="Q85" s="284"/>
      <c r="R85" s="284"/>
      <c r="S85" s="284"/>
      <c r="T85" s="291"/>
      <c r="U85" s="282">
        <f>SUM(SUMIF(Belegliste!Y:Y,Kostengegenüberstellung!A85,Belegliste!V:V))</f>
        <v>0</v>
      </c>
      <c r="V85" s="282"/>
      <c r="W85" s="282"/>
      <c r="X85" s="282">
        <f>SUM(SUMIF(Belegliste!Y:Y,Kostengegenüberstellung!A85,Belegliste!Z:Z))</f>
        <v>0</v>
      </c>
      <c r="Y85" s="282"/>
      <c r="Z85" s="282"/>
      <c r="AA85" s="282">
        <f t="shared" si="27"/>
        <v>0</v>
      </c>
      <c r="AB85" s="282"/>
      <c r="AC85" s="282"/>
      <c r="AD85" s="284">
        <f t="shared" ref="AD85" si="29">SUM(AA85)</f>
        <v>0</v>
      </c>
      <c r="AE85" s="284"/>
      <c r="AF85" s="290"/>
    </row>
    <row r="86" spans="1:32" s="2" customFormat="1" ht="15" customHeight="1" outlineLevel="3" x14ac:dyDescent="0.2">
      <c r="A86" s="196" t="s">
        <v>107</v>
      </c>
      <c r="B86" s="197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46"/>
      <c r="O86" s="283"/>
      <c r="P86" s="284"/>
      <c r="Q86" s="284"/>
      <c r="R86" s="284"/>
      <c r="S86" s="284"/>
      <c r="T86" s="291"/>
      <c r="U86" s="282">
        <f>SUM(SUMIF(Belegliste!Y:Y,Kostengegenüberstellung!A86,Belegliste!V:V))</f>
        <v>0</v>
      </c>
      <c r="V86" s="282"/>
      <c r="W86" s="282"/>
      <c r="X86" s="282">
        <f>SUM(SUMIF(Belegliste!Y:Y,Kostengegenüberstellung!A86,Belegliste!Z:Z))</f>
        <v>0</v>
      </c>
      <c r="Y86" s="282"/>
      <c r="Z86" s="282"/>
      <c r="AA86" s="282">
        <f t="shared" si="27"/>
        <v>0</v>
      </c>
      <c r="AB86" s="282"/>
      <c r="AC86" s="282"/>
      <c r="AD86" s="284">
        <f>SUM(AA86)</f>
        <v>0</v>
      </c>
      <c r="AE86" s="284"/>
      <c r="AF86" s="290"/>
    </row>
    <row r="87" spans="1:32" s="2" customFormat="1" ht="15" customHeight="1" outlineLevel="3" x14ac:dyDescent="0.2">
      <c r="A87" s="196" t="s">
        <v>108</v>
      </c>
      <c r="B87" s="197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46"/>
      <c r="O87" s="283"/>
      <c r="P87" s="284"/>
      <c r="Q87" s="284"/>
      <c r="R87" s="284"/>
      <c r="S87" s="284"/>
      <c r="T87" s="291"/>
      <c r="U87" s="282">
        <f>SUM(SUMIF(Belegliste!Y:Y,Kostengegenüberstellung!A87,Belegliste!V:V))</f>
        <v>0</v>
      </c>
      <c r="V87" s="282"/>
      <c r="W87" s="282"/>
      <c r="X87" s="282">
        <f>SUM(SUMIF(Belegliste!Y:Y,Kostengegenüberstellung!A87,Belegliste!Z:Z))</f>
        <v>0</v>
      </c>
      <c r="Y87" s="282"/>
      <c r="Z87" s="282"/>
      <c r="AA87" s="282">
        <f t="shared" ref="AA87:AA89" si="30">U87-X87</f>
        <v>0</v>
      </c>
      <c r="AB87" s="282"/>
      <c r="AC87" s="282"/>
      <c r="AD87" s="285"/>
      <c r="AE87" s="285"/>
      <c r="AF87" s="286"/>
    </row>
    <row r="88" spans="1:32" s="2" customFormat="1" ht="15" customHeight="1" outlineLevel="3" x14ac:dyDescent="0.2">
      <c r="A88" s="196" t="s">
        <v>109</v>
      </c>
      <c r="B88" s="197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46"/>
      <c r="O88" s="283"/>
      <c r="P88" s="284"/>
      <c r="Q88" s="284"/>
      <c r="R88" s="284"/>
      <c r="S88" s="284"/>
      <c r="T88" s="291"/>
      <c r="U88" s="282">
        <f>SUM(SUMIF(Belegliste!Y:Y,Kostengegenüberstellung!A88,Belegliste!V:V))</f>
        <v>0</v>
      </c>
      <c r="V88" s="282"/>
      <c r="W88" s="282"/>
      <c r="X88" s="282">
        <f>SUM(SUMIF(Belegliste!Y:Y,Kostengegenüberstellung!A88,Belegliste!Z:Z))</f>
        <v>0</v>
      </c>
      <c r="Y88" s="282"/>
      <c r="Z88" s="282"/>
      <c r="AA88" s="282">
        <f t="shared" si="30"/>
        <v>0</v>
      </c>
      <c r="AB88" s="282"/>
      <c r="AC88" s="282"/>
      <c r="AD88" s="284">
        <f t="shared" ref="AD88:AD89" si="31">SUM(AA88)</f>
        <v>0</v>
      </c>
      <c r="AE88" s="284"/>
      <c r="AF88" s="290"/>
    </row>
    <row r="89" spans="1:32" s="2" customFormat="1" ht="15" customHeight="1" outlineLevel="3" x14ac:dyDescent="0.2">
      <c r="A89" s="196" t="s">
        <v>110</v>
      </c>
      <c r="B89" s="197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46"/>
      <c r="O89" s="283"/>
      <c r="P89" s="284"/>
      <c r="Q89" s="284"/>
      <c r="R89" s="284"/>
      <c r="S89" s="284"/>
      <c r="T89" s="291"/>
      <c r="U89" s="282">
        <f>SUM(SUMIF(Belegliste!Y:Y,Kostengegenüberstellung!A89,Belegliste!V:V))</f>
        <v>0</v>
      </c>
      <c r="V89" s="282"/>
      <c r="W89" s="282"/>
      <c r="X89" s="282">
        <f>SUM(SUMIF(Belegliste!Y:Y,Kostengegenüberstellung!A89,Belegliste!Z:Z))</f>
        <v>0</v>
      </c>
      <c r="Y89" s="282"/>
      <c r="Z89" s="282"/>
      <c r="AA89" s="282">
        <f t="shared" si="30"/>
        <v>0</v>
      </c>
      <c r="AB89" s="282"/>
      <c r="AC89" s="282"/>
      <c r="AD89" s="284">
        <f t="shared" si="31"/>
        <v>0</v>
      </c>
      <c r="AE89" s="284"/>
      <c r="AF89" s="290"/>
    </row>
    <row r="90" spans="1:32" s="2" customFormat="1" ht="15" customHeight="1" outlineLevel="3" x14ac:dyDescent="0.2">
      <c r="A90" s="196" t="s">
        <v>111</v>
      </c>
      <c r="B90" s="197"/>
      <c r="C90" s="74"/>
      <c r="D90" s="74"/>
      <c r="E90" s="74"/>
      <c r="F90" s="74"/>
      <c r="G90" s="98"/>
      <c r="H90" s="98"/>
      <c r="I90" s="98"/>
      <c r="J90" s="98"/>
      <c r="K90" s="98"/>
      <c r="L90" s="98"/>
      <c r="M90" s="98"/>
      <c r="N90" s="94"/>
      <c r="O90" s="300"/>
      <c r="P90" s="301"/>
      <c r="Q90" s="301"/>
      <c r="R90" s="301"/>
      <c r="S90" s="301"/>
      <c r="T90" s="301"/>
      <c r="U90" s="282">
        <f>SUM(SUMIF(Belegliste!Y:Y,Kostengegenüberstellung!A90,Belegliste!V:V))</f>
        <v>0</v>
      </c>
      <c r="V90" s="282"/>
      <c r="W90" s="282"/>
      <c r="X90" s="282">
        <f>SUM(SUMIF(Belegliste!Y:Y,Kostengegenüberstellung!A90,Belegliste!Z:Z))</f>
        <v>0</v>
      </c>
      <c r="Y90" s="282"/>
      <c r="Z90" s="282"/>
      <c r="AA90" s="302">
        <f t="shared" si="27"/>
        <v>0</v>
      </c>
      <c r="AB90" s="302"/>
      <c r="AC90" s="302"/>
      <c r="AD90" s="301">
        <f>SUM(AA90)</f>
        <v>0</v>
      </c>
      <c r="AE90" s="301"/>
      <c r="AF90" s="303"/>
    </row>
    <row r="91" spans="1:32" s="2" customFormat="1" ht="15" customHeight="1" outlineLevel="3" x14ac:dyDescent="0.2">
      <c r="A91" s="198" t="s">
        <v>112</v>
      </c>
      <c r="B91" s="199"/>
      <c r="C91" s="75"/>
      <c r="D91" s="75"/>
      <c r="E91" s="75"/>
      <c r="F91" s="75"/>
      <c r="G91" s="99"/>
      <c r="H91" s="99"/>
      <c r="I91" s="99"/>
      <c r="J91" s="99"/>
      <c r="K91" s="99"/>
      <c r="L91" s="99"/>
      <c r="M91" s="99"/>
      <c r="N91" s="92"/>
      <c r="O91" s="300"/>
      <c r="P91" s="301"/>
      <c r="Q91" s="301"/>
      <c r="R91" s="301"/>
      <c r="S91" s="301"/>
      <c r="T91" s="301"/>
      <c r="U91" s="282">
        <f>SUM(SUMIF(Belegliste!Y:Y,Kostengegenüberstellung!A91,Belegliste!V:V))</f>
        <v>0</v>
      </c>
      <c r="V91" s="282"/>
      <c r="W91" s="282"/>
      <c r="X91" s="282">
        <f>SUM(SUMIF(Belegliste!Y:Y,Kostengegenüberstellung!A91,Belegliste!Z:Z))</f>
        <v>0</v>
      </c>
      <c r="Y91" s="282"/>
      <c r="Z91" s="282"/>
      <c r="AA91" s="302">
        <f t="shared" ref="AA91" si="32">U91-X91</f>
        <v>0</v>
      </c>
      <c r="AB91" s="302"/>
      <c r="AC91" s="302"/>
      <c r="AD91" s="301">
        <f>SUM(AA91)</f>
        <v>0</v>
      </c>
      <c r="AE91" s="301"/>
      <c r="AF91" s="303"/>
    </row>
    <row r="92" spans="1:32" s="4" customFormat="1" ht="15" customHeight="1" outlineLevel="2" x14ac:dyDescent="0.25">
      <c r="A92" s="49" t="s">
        <v>9</v>
      </c>
      <c r="B92" s="50"/>
      <c r="C92" s="50"/>
      <c r="D92" s="50"/>
      <c r="E92" s="50"/>
      <c r="F92" s="87"/>
      <c r="G92" s="87"/>
      <c r="H92" s="87"/>
      <c r="I92" s="87"/>
      <c r="J92" s="87"/>
      <c r="K92" s="87"/>
      <c r="L92" s="87"/>
      <c r="M92" s="87"/>
      <c r="N92" s="88"/>
      <c r="O92" s="292">
        <f>SUM(O76:O91)</f>
        <v>0</v>
      </c>
      <c r="P92" s="293"/>
      <c r="Q92" s="293"/>
      <c r="R92" s="293">
        <f>SUM(R76:R91)</f>
        <v>0</v>
      </c>
      <c r="S92" s="293"/>
      <c r="T92" s="293"/>
      <c r="U92" s="293">
        <f>SUM(U76:U91)</f>
        <v>0</v>
      </c>
      <c r="V92" s="293"/>
      <c r="W92" s="293"/>
      <c r="X92" s="293">
        <f>SUM(X78:X91)</f>
        <v>0</v>
      </c>
      <c r="Y92" s="293"/>
      <c r="Z92" s="293"/>
      <c r="AA92" s="293">
        <f>U92-X92</f>
        <v>0</v>
      </c>
      <c r="AB92" s="293"/>
      <c r="AC92" s="293"/>
      <c r="AD92" s="293">
        <f>SUM(AD76:AD91)</f>
        <v>0</v>
      </c>
      <c r="AE92" s="293"/>
      <c r="AF92" s="299"/>
    </row>
    <row r="93" spans="1:32" s="2" customFormat="1" ht="15" customHeight="1" outlineLevel="1" x14ac:dyDescent="0.2">
      <c r="A93" s="196" t="s">
        <v>146</v>
      </c>
      <c r="B93" s="59"/>
      <c r="C93" s="59"/>
      <c r="D93" s="59"/>
      <c r="E93" s="59"/>
      <c r="F93" s="100"/>
      <c r="G93" s="100"/>
      <c r="H93" s="100"/>
      <c r="I93" s="100"/>
      <c r="J93" s="100"/>
      <c r="K93" s="100"/>
      <c r="L93" s="100"/>
      <c r="M93" s="100"/>
      <c r="N93" s="101"/>
      <c r="O93" s="345"/>
      <c r="P93" s="346"/>
      <c r="Q93" s="346"/>
      <c r="R93" s="346">
        <f>IF(R92&gt;0,R92/R75,0)</f>
        <v>0</v>
      </c>
      <c r="S93" s="346"/>
      <c r="T93" s="346"/>
      <c r="U93" s="346"/>
      <c r="V93" s="346"/>
      <c r="W93" s="346"/>
      <c r="X93" s="346"/>
      <c r="Y93" s="346"/>
      <c r="Z93" s="346"/>
      <c r="AA93" s="346">
        <f>IF(AA92&gt;0,AA92/AA75,0)</f>
        <v>0</v>
      </c>
      <c r="AB93" s="346"/>
      <c r="AC93" s="346"/>
      <c r="AD93" s="347"/>
      <c r="AE93" s="347"/>
      <c r="AF93" s="348"/>
    </row>
    <row r="94" spans="1:32" s="2" customFormat="1" ht="15" customHeight="1" outlineLevel="3" x14ac:dyDescent="0.2">
      <c r="A94" s="49" t="s">
        <v>147</v>
      </c>
      <c r="B94" s="50"/>
      <c r="C94" s="50"/>
      <c r="D94" s="50"/>
      <c r="E94" s="50"/>
      <c r="F94" s="87"/>
      <c r="G94" s="87"/>
      <c r="H94" s="87"/>
      <c r="I94" s="87"/>
      <c r="J94" s="87"/>
      <c r="K94" s="87"/>
      <c r="L94" s="87"/>
      <c r="M94" s="87"/>
      <c r="N94" s="88"/>
      <c r="O94" s="349"/>
      <c r="P94" s="343"/>
      <c r="Q94" s="343"/>
      <c r="R94" s="350"/>
      <c r="S94" s="350"/>
      <c r="T94" s="350"/>
      <c r="U94" s="343"/>
      <c r="V94" s="343"/>
      <c r="W94" s="343"/>
      <c r="X94" s="343">
        <f>IF(AA93&gt;15%,AA92-AA94,0)</f>
        <v>0</v>
      </c>
      <c r="Y94" s="343"/>
      <c r="Z94" s="343"/>
      <c r="AA94" s="293">
        <f>IF(AA93&gt;15%,AA75*15%,AA92)</f>
        <v>0</v>
      </c>
      <c r="AB94" s="293"/>
      <c r="AC94" s="293"/>
      <c r="AD94" s="343">
        <f>IF(AA94&lt;AD92,AA94,AD92)</f>
        <v>0</v>
      </c>
      <c r="AE94" s="343"/>
      <c r="AF94" s="344"/>
    </row>
    <row r="95" spans="1:32" s="2" customFormat="1" ht="15" customHeight="1" outlineLevel="3" x14ac:dyDescent="0.2">
      <c r="A95" s="287" t="s">
        <v>57</v>
      </c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9"/>
      <c r="O95" s="306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8"/>
      <c r="AB95" s="308"/>
      <c r="AC95" s="308"/>
      <c r="AD95" s="307"/>
      <c r="AE95" s="307"/>
      <c r="AF95" s="319"/>
    </row>
    <row r="96" spans="1:32" s="2" customFormat="1" ht="15" customHeight="1" outlineLevel="3" x14ac:dyDescent="0.2">
      <c r="A96" s="196" t="s">
        <v>113</v>
      </c>
      <c r="B96" s="196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4"/>
      <c r="O96" s="351"/>
      <c r="P96" s="352"/>
      <c r="Q96" s="352"/>
      <c r="R96" s="352"/>
      <c r="S96" s="352"/>
      <c r="T96" s="352"/>
      <c r="U96" s="282">
        <f>SUM(SUMIF(Belegliste!Y:Y,Kostengegenüberstellung!A96,Belegliste!V:V))</f>
        <v>0</v>
      </c>
      <c r="V96" s="282"/>
      <c r="W96" s="282"/>
      <c r="X96" s="282">
        <f>SUM(SUMIF(Belegliste!Y:Y,Kostengegenüberstellung!A96,Belegliste!Z:Z))</f>
        <v>0</v>
      </c>
      <c r="Y96" s="282"/>
      <c r="Z96" s="282"/>
      <c r="AA96" s="296">
        <f t="shared" si="27"/>
        <v>0</v>
      </c>
      <c r="AB96" s="296"/>
      <c r="AC96" s="296"/>
      <c r="AD96" s="285"/>
      <c r="AE96" s="285"/>
      <c r="AF96" s="286"/>
    </row>
    <row r="97" spans="1:32" s="2" customFormat="1" ht="15" customHeight="1" outlineLevel="3" x14ac:dyDescent="0.2">
      <c r="A97" s="196" t="s">
        <v>114</v>
      </c>
      <c r="B97" s="196"/>
      <c r="C97" s="79"/>
      <c r="D97" s="48"/>
      <c r="E97" s="48"/>
      <c r="F97" s="102"/>
      <c r="G97" s="102"/>
      <c r="H97" s="102"/>
      <c r="I97" s="102"/>
      <c r="J97" s="102"/>
      <c r="K97" s="102"/>
      <c r="L97" s="102"/>
      <c r="M97" s="102"/>
      <c r="N97" s="127"/>
      <c r="O97" s="300"/>
      <c r="P97" s="301"/>
      <c r="Q97" s="301"/>
      <c r="R97" s="301"/>
      <c r="S97" s="301"/>
      <c r="T97" s="301"/>
      <c r="U97" s="282">
        <f>SUM(SUMIF(Belegliste!Y:Y,Kostengegenüberstellung!A97,Belegliste!V:V))</f>
        <v>0</v>
      </c>
      <c r="V97" s="282"/>
      <c r="W97" s="282"/>
      <c r="X97" s="282">
        <f>SUM(SUMIF(Belegliste!Y:Y,Kostengegenüberstellung!A97,Belegliste!Z:Z))</f>
        <v>0</v>
      </c>
      <c r="Y97" s="282"/>
      <c r="Z97" s="282"/>
      <c r="AA97" s="302">
        <f>U97-X97</f>
        <v>0</v>
      </c>
      <c r="AB97" s="302"/>
      <c r="AC97" s="302"/>
      <c r="AD97" s="285"/>
      <c r="AE97" s="285"/>
      <c r="AF97" s="286"/>
    </row>
    <row r="98" spans="1:32" s="4" customFormat="1" ht="15" customHeight="1" outlineLevel="2" x14ac:dyDescent="0.25">
      <c r="A98" s="49" t="s">
        <v>10</v>
      </c>
      <c r="B98" s="50"/>
      <c r="C98" s="50"/>
      <c r="D98" s="50"/>
      <c r="E98" s="50"/>
      <c r="F98" s="87"/>
      <c r="G98" s="87"/>
      <c r="H98" s="87"/>
      <c r="I98" s="87"/>
      <c r="J98" s="87"/>
      <c r="K98" s="87"/>
      <c r="L98" s="87"/>
      <c r="M98" s="87"/>
      <c r="N98" s="88"/>
      <c r="O98" s="292">
        <f>SUM(O96:O97)</f>
        <v>0</v>
      </c>
      <c r="P98" s="293"/>
      <c r="Q98" s="293"/>
      <c r="R98" s="293">
        <f>SUM(R96:R97)</f>
        <v>0</v>
      </c>
      <c r="S98" s="293"/>
      <c r="T98" s="293"/>
      <c r="U98" s="293">
        <f>SUM(U96:U97)</f>
        <v>0</v>
      </c>
      <c r="V98" s="293"/>
      <c r="W98" s="293"/>
      <c r="X98" s="293">
        <f>SUM(X96:X97)</f>
        <v>0</v>
      </c>
      <c r="Y98" s="293"/>
      <c r="Z98" s="293"/>
      <c r="AA98" s="293">
        <f>U98-X98</f>
        <v>0</v>
      </c>
      <c r="AB98" s="293"/>
      <c r="AC98" s="293"/>
      <c r="AD98" s="293">
        <f>SUM(AD96:AD97)</f>
        <v>0</v>
      </c>
      <c r="AE98" s="293"/>
      <c r="AF98" s="299"/>
    </row>
    <row r="99" spans="1:32" s="4" customFormat="1" ht="15" customHeight="1" thickBot="1" x14ac:dyDescent="0.3">
      <c r="A99" s="55" t="s">
        <v>29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  <c r="O99" s="333">
        <f>SUM(O92,O98)</f>
        <v>0</v>
      </c>
      <c r="P99" s="331"/>
      <c r="Q99" s="331"/>
      <c r="R99" s="331">
        <f>SUM(R94,R98)</f>
        <v>0</v>
      </c>
      <c r="S99" s="331"/>
      <c r="T99" s="331"/>
      <c r="U99" s="331">
        <f>SUM(U92,U98)</f>
        <v>0</v>
      </c>
      <c r="V99" s="331"/>
      <c r="W99" s="331"/>
      <c r="X99" s="331">
        <f>SUM(X92,X94,X98)</f>
        <v>0</v>
      </c>
      <c r="Y99" s="331"/>
      <c r="Z99" s="331"/>
      <c r="AA99" s="331">
        <f>U99-X99</f>
        <v>0</v>
      </c>
      <c r="AB99" s="331"/>
      <c r="AC99" s="331"/>
      <c r="AD99" s="331">
        <f>SUM(AD94,AD98)</f>
        <v>0</v>
      </c>
      <c r="AE99" s="331"/>
      <c r="AF99" s="332"/>
    </row>
    <row r="100" spans="1:32" s="2" customFormat="1" ht="15" customHeight="1" thickBot="1" x14ac:dyDescent="0.25">
      <c r="A100" s="60" t="s">
        <v>30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211" t="s">
        <v>190</v>
      </c>
      <c r="L100" s="61"/>
      <c r="M100" s="61"/>
      <c r="N100" s="128"/>
      <c r="O100" s="355">
        <f>SUM(O75,O99)</f>
        <v>0</v>
      </c>
      <c r="P100" s="353"/>
      <c r="Q100" s="353"/>
      <c r="R100" s="353">
        <f>SUM(R75,R99)</f>
        <v>0</v>
      </c>
      <c r="S100" s="353"/>
      <c r="T100" s="353"/>
      <c r="U100" s="353">
        <f>SUM(U75,U99)</f>
        <v>0</v>
      </c>
      <c r="V100" s="353"/>
      <c r="W100" s="353"/>
      <c r="X100" s="353">
        <f>SUM(X75,X99)</f>
        <v>0</v>
      </c>
      <c r="Y100" s="353"/>
      <c r="Z100" s="353"/>
      <c r="AA100" s="353">
        <f>U100-X100</f>
        <v>0</v>
      </c>
      <c r="AB100" s="353"/>
      <c r="AC100" s="353"/>
      <c r="AD100" s="353">
        <f>SUM(AD75,AD99)</f>
        <v>0</v>
      </c>
      <c r="AE100" s="353"/>
      <c r="AF100" s="354"/>
    </row>
    <row r="117" ht="15" customHeight="1" x14ac:dyDescent="0.2"/>
    <row r="118" ht="15.75" customHeight="1" x14ac:dyDescent="0.2"/>
  </sheetData>
  <sheetProtection sheet="1" formatColumns="0" formatRows="0" insertRows="0"/>
  <mergeCells count="538">
    <mergeCell ref="F3:AF3"/>
    <mergeCell ref="F6:AF6"/>
    <mergeCell ref="A1:AE1"/>
    <mergeCell ref="A8:H8"/>
    <mergeCell ref="A9:H9"/>
    <mergeCell ref="A10:H10"/>
    <mergeCell ref="A13:N13"/>
    <mergeCell ref="O71:Q71"/>
    <mergeCell ref="R71:T71"/>
    <mergeCell ref="U71:W71"/>
    <mergeCell ref="X71:Z71"/>
    <mergeCell ref="AA71:AC71"/>
    <mergeCell ref="AD71:AF71"/>
    <mergeCell ref="AD21:AF21"/>
    <mergeCell ref="O47:Q47"/>
    <mergeCell ref="R47:T47"/>
    <mergeCell ref="U47:W47"/>
    <mergeCell ref="X47:Z47"/>
    <mergeCell ref="AA47:AC47"/>
    <mergeCell ref="AD47:AF47"/>
    <mergeCell ref="O21:Q21"/>
    <mergeCell ref="R21:T21"/>
    <mergeCell ref="U21:W21"/>
    <mergeCell ref="X21:Z21"/>
    <mergeCell ref="A67:N67"/>
    <mergeCell ref="R89:T89"/>
    <mergeCell ref="U89:W89"/>
    <mergeCell ref="X89:Z89"/>
    <mergeCell ref="X87:Z87"/>
    <mergeCell ref="AA76:AC76"/>
    <mergeCell ref="O81:Q81"/>
    <mergeCell ref="R81:T81"/>
    <mergeCell ref="U81:W81"/>
    <mergeCell ref="X81:Z81"/>
    <mergeCell ref="AA81:AC81"/>
    <mergeCell ref="U85:W85"/>
    <mergeCell ref="X85:Z85"/>
    <mergeCell ref="AA85:AC85"/>
    <mergeCell ref="X76:Z76"/>
    <mergeCell ref="O68:Q68"/>
    <mergeCell ref="R68:T68"/>
    <mergeCell ref="U68:W68"/>
    <mergeCell ref="X68:Z68"/>
    <mergeCell ref="AA68:AC68"/>
    <mergeCell ref="B74:N74"/>
    <mergeCell ref="AD100:AF100"/>
    <mergeCell ref="AD99:AF99"/>
    <mergeCell ref="O99:Q99"/>
    <mergeCell ref="R99:T99"/>
    <mergeCell ref="U99:W99"/>
    <mergeCell ref="X99:Z99"/>
    <mergeCell ref="AA99:AC99"/>
    <mergeCell ref="AD97:AF97"/>
    <mergeCell ref="O98:Q98"/>
    <mergeCell ref="R98:T98"/>
    <mergeCell ref="U98:W98"/>
    <mergeCell ref="X98:Z98"/>
    <mergeCell ref="AA98:AC98"/>
    <mergeCell ref="AD98:AF98"/>
    <mergeCell ref="O97:Q97"/>
    <mergeCell ref="R97:T97"/>
    <mergeCell ref="U97:W97"/>
    <mergeCell ref="X97:Z97"/>
    <mergeCell ref="AA97:AC97"/>
    <mergeCell ref="O100:Q100"/>
    <mergeCell ref="R100:T100"/>
    <mergeCell ref="U100:W100"/>
    <mergeCell ref="X100:Z100"/>
    <mergeCell ref="AA100:AC100"/>
    <mergeCell ref="AD95:AF95"/>
    <mergeCell ref="O96:Q96"/>
    <mergeCell ref="R96:T96"/>
    <mergeCell ref="U96:W96"/>
    <mergeCell ref="X96:Z96"/>
    <mergeCell ref="AA96:AC96"/>
    <mergeCell ref="AD96:AF96"/>
    <mergeCell ref="O95:Q95"/>
    <mergeCell ref="R95:T95"/>
    <mergeCell ref="U95:W95"/>
    <mergeCell ref="X95:Z95"/>
    <mergeCell ref="AA95:AC95"/>
    <mergeCell ref="AD94:AF94"/>
    <mergeCell ref="O93:Q93"/>
    <mergeCell ref="R93:T93"/>
    <mergeCell ref="U93:W93"/>
    <mergeCell ref="X93:Z93"/>
    <mergeCell ref="AA93:AC93"/>
    <mergeCell ref="O91:Q91"/>
    <mergeCell ref="R91:T91"/>
    <mergeCell ref="U91:W91"/>
    <mergeCell ref="X91:Z91"/>
    <mergeCell ref="AD91:AF91"/>
    <mergeCell ref="AA91:AC91"/>
    <mergeCell ref="AD92:AF92"/>
    <mergeCell ref="O92:Q92"/>
    <mergeCell ref="R92:T92"/>
    <mergeCell ref="U92:W92"/>
    <mergeCell ref="X92:Z92"/>
    <mergeCell ref="AA92:AC92"/>
    <mergeCell ref="AD93:AF93"/>
    <mergeCell ref="O94:Q94"/>
    <mergeCell ref="R94:T94"/>
    <mergeCell ref="U94:W94"/>
    <mergeCell ref="X94:Z94"/>
    <mergeCell ref="AA94:AC94"/>
    <mergeCell ref="AD90:AF90"/>
    <mergeCell ref="O90:Q90"/>
    <mergeCell ref="R90:T90"/>
    <mergeCell ref="U90:W90"/>
    <mergeCell ref="O87:Q87"/>
    <mergeCell ref="R87:T87"/>
    <mergeCell ref="U87:W87"/>
    <mergeCell ref="O89:Q89"/>
    <mergeCell ref="O86:Q86"/>
    <mergeCell ref="R86:T86"/>
    <mergeCell ref="U86:W86"/>
    <mergeCell ref="X86:Z86"/>
    <mergeCell ref="AA89:AC89"/>
    <mergeCell ref="AD89:AF89"/>
    <mergeCell ref="AA87:AC87"/>
    <mergeCell ref="AD87:AF87"/>
    <mergeCell ref="O88:Q88"/>
    <mergeCell ref="R88:T88"/>
    <mergeCell ref="U88:W88"/>
    <mergeCell ref="X88:Z88"/>
    <mergeCell ref="AA88:AC88"/>
    <mergeCell ref="AD88:AF88"/>
    <mergeCell ref="X90:Z90"/>
    <mergeCell ref="AA90:AC90"/>
    <mergeCell ref="AD84:AF84"/>
    <mergeCell ref="O85:Q85"/>
    <mergeCell ref="R85:T85"/>
    <mergeCell ref="AA86:AC86"/>
    <mergeCell ref="AA80:AC80"/>
    <mergeCell ref="AD80:AF80"/>
    <mergeCell ref="O78:Q78"/>
    <mergeCell ref="R78:T78"/>
    <mergeCell ref="U78:W78"/>
    <mergeCell ref="X78:Z78"/>
    <mergeCell ref="AA78:AC78"/>
    <mergeCell ref="AD78:AF78"/>
    <mergeCell ref="O84:Q84"/>
    <mergeCell ref="R84:T84"/>
    <mergeCell ref="U84:W84"/>
    <mergeCell ref="X84:Z84"/>
    <mergeCell ref="AA84:AC84"/>
    <mergeCell ref="AD85:AF85"/>
    <mergeCell ref="AD75:AF75"/>
    <mergeCell ref="O75:Q75"/>
    <mergeCell ref="R75:T75"/>
    <mergeCell ref="U75:W75"/>
    <mergeCell ref="X75:Z75"/>
    <mergeCell ref="AA75:AC75"/>
    <mergeCell ref="U80:W80"/>
    <mergeCell ref="A76:N76"/>
    <mergeCell ref="AD74:AF74"/>
    <mergeCell ref="O77:Q77"/>
    <mergeCell ref="R77:T77"/>
    <mergeCell ref="U77:W77"/>
    <mergeCell ref="X77:Z77"/>
    <mergeCell ref="AA77:AC77"/>
    <mergeCell ref="AD77:AF77"/>
    <mergeCell ref="O74:Q74"/>
    <mergeCell ref="R74:T74"/>
    <mergeCell ref="U74:W74"/>
    <mergeCell ref="X74:Z74"/>
    <mergeCell ref="AA74:AC74"/>
    <mergeCell ref="AD76:AF76"/>
    <mergeCell ref="O76:Q76"/>
    <mergeCell ref="R76:T76"/>
    <mergeCell ref="U76:W76"/>
    <mergeCell ref="AD72:AF72"/>
    <mergeCell ref="O69:Q69"/>
    <mergeCell ref="R69:T69"/>
    <mergeCell ref="U69:W69"/>
    <mergeCell ref="X69:Z69"/>
    <mergeCell ref="AA69:AC69"/>
    <mergeCell ref="O73:Q73"/>
    <mergeCell ref="R73:T73"/>
    <mergeCell ref="U73:W73"/>
    <mergeCell ref="X73:Z73"/>
    <mergeCell ref="AA73:AC73"/>
    <mergeCell ref="AD73:AF73"/>
    <mergeCell ref="R72:T72"/>
    <mergeCell ref="U72:W72"/>
    <mergeCell ref="X72:Z72"/>
    <mergeCell ref="O72:Q72"/>
    <mergeCell ref="AA72:AC72"/>
    <mergeCell ref="O70:Q70"/>
    <mergeCell ref="R70:T70"/>
    <mergeCell ref="U70:W70"/>
    <mergeCell ref="X70:Z70"/>
    <mergeCell ref="AA70:AC70"/>
    <mergeCell ref="AD70:AF70"/>
    <mergeCell ref="AD69:AF69"/>
    <mergeCell ref="O65:Q65"/>
    <mergeCell ref="R65:T65"/>
    <mergeCell ref="U65:W65"/>
    <mergeCell ref="X65:Z65"/>
    <mergeCell ref="AA65:AC65"/>
    <mergeCell ref="AD65:AF65"/>
    <mergeCell ref="O64:Q64"/>
    <mergeCell ref="R64:T64"/>
    <mergeCell ref="U64:W64"/>
    <mergeCell ref="X64:Z64"/>
    <mergeCell ref="AA64:AC64"/>
    <mergeCell ref="AD64:AF64"/>
    <mergeCell ref="AD68:AF68"/>
    <mergeCell ref="O66:Q66"/>
    <mergeCell ref="R66:T66"/>
    <mergeCell ref="U66:W66"/>
    <mergeCell ref="X66:Z66"/>
    <mergeCell ref="AD67:AF67"/>
    <mergeCell ref="O67:Q67"/>
    <mergeCell ref="R67:T67"/>
    <mergeCell ref="U67:W67"/>
    <mergeCell ref="X67:Z67"/>
    <mergeCell ref="AA67:AC67"/>
    <mergeCell ref="O61:Q61"/>
    <mergeCell ref="R61:T61"/>
    <mergeCell ref="U61:W61"/>
    <mergeCell ref="X61:Z61"/>
    <mergeCell ref="AA61:AC61"/>
    <mergeCell ref="AD61:AF61"/>
    <mergeCell ref="AD62:AF62"/>
    <mergeCell ref="O63:Q63"/>
    <mergeCell ref="R63:T63"/>
    <mergeCell ref="U63:W63"/>
    <mergeCell ref="X63:Z63"/>
    <mergeCell ref="AA63:AC63"/>
    <mergeCell ref="AD63:AF63"/>
    <mergeCell ref="O62:Q62"/>
    <mergeCell ref="R62:T62"/>
    <mergeCell ref="U62:W62"/>
    <mergeCell ref="X62:Z62"/>
    <mergeCell ref="AA62:AC62"/>
    <mergeCell ref="O59:Q59"/>
    <mergeCell ref="R59:T59"/>
    <mergeCell ref="U59:W59"/>
    <mergeCell ref="X59:Z59"/>
    <mergeCell ref="AA59:AC59"/>
    <mergeCell ref="AD59:AF59"/>
    <mergeCell ref="O58:Q58"/>
    <mergeCell ref="R58:T58"/>
    <mergeCell ref="U58:W58"/>
    <mergeCell ref="X58:Z58"/>
    <mergeCell ref="AA58:AC58"/>
    <mergeCell ref="AD58:AF58"/>
    <mergeCell ref="R57:T57"/>
    <mergeCell ref="U57:W57"/>
    <mergeCell ref="X57:Z57"/>
    <mergeCell ref="AA57:AC57"/>
    <mergeCell ref="AD57:AF57"/>
    <mergeCell ref="O56:Q56"/>
    <mergeCell ref="R56:T56"/>
    <mergeCell ref="U56:W56"/>
    <mergeCell ref="X56:Z56"/>
    <mergeCell ref="AA56:AC56"/>
    <mergeCell ref="AD56:AF56"/>
    <mergeCell ref="O57:Q57"/>
    <mergeCell ref="AD44:AF44"/>
    <mergeCell ref="O45:Q45"/>
    <mergeCell ref="R45:T45"/>
    <mergeCell ref="U45:W45"/>
    <mergeCell ref="X45:Z45"/>
    <mergeCell ref="AA45:AC45"/>
    <mergeCell ref="AD45:AF45"/>
    <mergeCell ref="O44:Q44"/>
    <mergeCell ref="R44:T44"/>
    <mergeCell ref="U44:W44"/>
    <mergeCell ref="X44:Z44"/>
    <mergeCell ref="AA44:AC44"/>
    <mergeCell ref="AA34:AC34"/>
    <mergeCell ref="AD34:AF34"/>
    <mergeCell ref="O33:Q33"/>
    <mergeCell ref="R33:T33"/>
    <mergeCell ref="U33:W33"/>
    <mergeCell ref="X33:Z33"/>
    <mergeCell ref="AA33:AC33"/>
    <mergeCell ref="AD42:AF42"/>
    <mergeCell ref="O43:Q43"/>
    <mergeCell ref="R43:T43"/>
    <mergeCell ref="U43:W43"/>
    <mergeCell ref="X43:Z43"/>
    <mergeCell ref="AA43:AC43"/>
    <mergeCell ref="AD43:AF43"/>
    <mergeCell ref="O42:Q42"/>
    <mergeCell ref="R42:T42"/>
    <mergeCell ref="U42:W42"/>
    <mergeCell ref="X42:Z42"/>
    <mergeCell ref="AA42:AC42"/>
    <mergeCell ref="AA35:AC35"/>
    <mergeCell ref="AD35:AF35"/>
    <mergeCell ref="AD33:AF33"/>
    <mergeCell ref="O34:Q34"/>
    <mergeCell ref="O39:Q39"/>
    <mergeCell ref="AD25:AF25"/>
    <mergeCell ref="O24:Q24"/>
    <mergeCell ref="R24:T24"/>
    <mergeCell ref="U24:W24"/>
    <mergeCell ref="X24:Z24"/>
    <mergeCell ref="AA24:AC24"/>
    <mergeCell ref="AD24:AF24"/>
    <mergeCell ref="O25:Q25"/>
    <mergeCell ref="R25:T25"/>
    <mergeCell ref="A14:N14"/>
    <mergeCell ref="O18:Q18"/>
    <mergeCell ref="R18:T18"/>
    <mergeCell ref="U18:W18"/>
    <mergeCell ref="X18:Z18"/>
    <mergeCell ref="AA18:AC18"/>
    <mergeCell ref="O13:T13"/>
    <mergeCell ref="U13:AF13"/>
    <mergeCell ref="O14:Q14"/>
    <mergeCell ref="R14:T14"/>
    <mergeCell ref="U14:W14"/>
    <mergeCell ref="X14:Z14"/>
    <mergeCell ref="AA14:AC14"/>
    <mergeCell ref="AD14:AF14"/>
    <mergeCell ref="U17:W17"/>
    <mergeCell ref="X17:Z17"/>
    <mergeCell ref="AA17:AC17"/>
    <mergeCell ref="AD17:AF17"/>
    <mergeCell ref="AD16:AF16"/>
    <mergeCell ref="O15:T15"/>
    <mergeCell ref="U15:AF15"/>
    <mergeCell ref="AD19:AF19"/>
    <mergeCell ref="O20:Q20"/>
    <mergeCell ref="AD18:AF18"/>
    <mergeCell ref="O17:Q17"/>
    <mergeCell ref="O16:Q16"/>
    <mergeCell ref="R16:T16"/>
    <mergeCell ref="U16:W16"/>
    <mergeCell ref="X16:Z16"/>
    <mergeCell ref="AA16:AC16"/>
    <mergeCell ref="R17:T17"/>
    <mergeCell ref="R20:T20"/>
    <mergeCell ref="U20:W20"/>
    <mergeCell ref="X20:Z20"/>
    <mergeCell ref="AA20:AC20"/>
    <mergeCell ref="AD20:AF20"/>
    <mergeCell ref="O19:Q19"/>
    <mergeCell ref="R19:T19"/>
    <mergeCell ref="U19:W19"/>
    <mergeCell ref="X19:Z19"/>
    <mergeCell ref="AA19:AC19"/>
    <mergeCell ref="AD51:AF51"/>
    <mergeCell ref="O50:Q50"/>
    <mergeCell ref="R50:T50"/>
    <mergeCell ref="U50:W50"/>
    <mergeCell ref="X50:Z50"/>
    <mergeCell ref="AA50:AC50"/>
    <mergeCell ref="AD50:AF50"/>
    <mergeCell ref="O51:Q51"/>
    <mergeCell ref="AA21:AC21"/>
    <mergeCell ref="AD22:AF22"/>
    <mergeCell ref="O23:Q23"/>
    <mergeCell ref="R23:T23"/>
    <mergeCell ref="U23:W23"/>
    <mergeCell ref="X23:Z23"/>
    <mergeCell ref="AA23:AC23"/>
    <mergeCell ref="AD23:AF23"/>
    <mergeCell ref="O22:Q22"/>
    <mergeCell ref="R22:T22"/>
    <mergeCell ref="U22:W22"/>
    <mergeCell ref="X22:Z22"/>
    <mergeCell ref="AA22:AC22"/>
    <mergeCell ref="U25:W25"/>
    <mergeCell ref="X25:Z25"/>
    <mergeCell ref="AA25:AC25"/>
    <mergeCell ref="U26:W26"/>
    <mergeCell ref="X26:Z26"/>
    <mergeCell ref="AA26:AC26"/>
    <mergeCell ref="AD26:AF26"/>
    <mergeCell ref="O26:Q26"/>
    <mergeCell ref="R26:T26"/>
    <mergeCell ref="AA66:AC66"/>
    <mergeCell ref="AD66:AF66"/>
    <mergeCell ref="U46:W46"/>
    <mergeCell ref="X46:Z46"/>
    <mergeCell ref="AA46:AC46"/>
    <mergeCell ref="AD46:AF46"/>
    <mergeCell ref="O60:Q60"/>
    <mergeCell ref="R60:T60"/>
    <mergeCell ref="U60:W60"/>
    <mergeCell ref="X60:Z60"/>
    <mergeCell ref="AA60:AC60"/>
    <mergeCell ref="AD60:AF60"/>
    <mergeCell ref="AD48:AF48"/>
    <mergeCell ref="O46:Q46"/>
    <mergeCell ref="R46:T46"/>
    <mergeCell ref="O49:Q49"/>
    <mergeCell ref="R49:T49"/>
    <mergeCell ref="U49:W49"/>
    <mergeCell ref="AA27:AC27"/>
    <mergeCell ref="AD27:AF27"/>
    <mergeCell ref="O28:Q28"/>
    <mergeCell ref="R28:T28"/>
    <mergeCell ref="U28:W28"/>
    <mergeCell ref="X28:Z28"/>
    <mergeCell ref="AA28:AC28"/>
    <mergeCell ref="AD28:AF28"/>
    <mergeCell ref="R29:T29"/>
    <mergeCell ref="U29:W29"/>
    <mergeCell ref="X29:Z29"/>
    <mergeCell ref="AA29:AC29"/>
    <mergeCell ref="AD29:AF29"/>
    <mergeCell ref="O30:Q30"/>
    <mergeCell ref="R30:T30"/>
    <mergeCell ref="U30:W30"/>
    <mergeCell ref="X30:Z30"/>
    <mergeCell ref="AA30:AC30"/>
    <mergeCell ref="AD30:AF30"/>
    <mergeCell ref="O29:Q29"/>
    <mergeCell ref="AD31:AF31"/>
    <mergeCell ref="O32:Q32"/>
    <mergeCell ref="R32:T32"/>
    <mergeCell ref="U32:W32"/>
    <mergeCell ref="X32:Z32"/>
    <mergeCell ref="AA32:AC32"/>
    <mergeCell ref="AD32:AF32"/>
    <mergeCell ref="O31:Q31"/>
    <mergeCell ref="R31:T31"/>
    <mergeCell ref="U31:W31"/>
    <mergeCell ref="X31:Z31"/>
    <mergeCell ref="AA31:AC31"/>
    <mergeCell ref="R39:T39"/>
    <mergeCell ref="U39:W39"/>
    <mergeCell ref="X39:Z39"/>
    <mergeCell ref="U38:W38"/>
    <mergeCell ref="R27:T27"/>
    <mergeCell ref="U27:W27"/>
    <mergeCell ref="X27:Z27"/>
    <mergeCell ref="X35:Z35"/>
    <mergeCell ref="R34:T34"/>
    <mergeCell ref="U34:W34"/>
    <mergeCell ref="X34:Z34"/>
    <mergeCell ref="U37:W37"/>
    <mergeCell ref="X37:Z37"/>
    <mergeCell ref="AA37:AC37"/>
    <mergeCell ref="AD37:AF37"/>
    <mergeCell ref="AA39:AC39"/>
    <mergeCell ref="AD39:AF39"/>
    <mergeCell ref="X38:Z38"/>
    <mergeCell ref="AA38:AC38"/>
    <mergeCell ref="AD38:AF38"/>
    <mergeCell ref="O53:Q53"/>
    <mergeCell ref="R53:T53"/>
    <mergeCell ref="U53:W53"/>
    <mergeCell ref="X53:Z53"/>
    <mergeCell ref="AA53:AC53"/>
    <mergeCell ref="AD53:AF53"/>
    <mergeCell ref="O41:Q41"/>
    <mergeCell ref="R41:T41"/>
    <mergeCell ref="U41:W41"/>
    <mergeCell ref="X41:Z41"/>
    <mergeCell ref="AA41:AC41"/>
    <mergeCell ref="AD41:AF41"/>
    <mergeCell ref="O40:Q40"/>
    <mergeCell ref="R40:T40"/>
    <mergeCell ref="AD52:AF52"/>
    <mergeCell ref="AD49:AF49"/>
    <mergeCell ref="U52:W52"/>
    <mergeCell ref="O55:Q55"/>
    <mergeCell ref="R55:T55"/>
    <mergeCell ref="U55:W55"/>
    <mergeCell ref="X55:Z55"/>
    <mergeCell ref="AA55:AC55"/>
    <mergeCell ref="AD55:AF55"/>
    <mergeCell ref="O54:Q54"/>
    <mergeCell ref="R54:T54"/>
    <mergeCell ref="U54:W54"/>
    <mergeCell ref="X54:Z54"/>
    <mergeCell ref="AA54:AC54"/>
    <mergeCell ref="AD54:AF54"/>
    <mergeCell ref="X52:Z52"/>
    <mergeCell ref="AA52:AC52"/>
    <mergeCell ref="O48:Q48"/>
    <mergeCell ref="R48:T48"/>
    <mergeCell ref="U48:W48"/>
    <mergeCell ref="X48:Z48"/>
    <mergeCell ref="AA48:AC48"/>
    <mergeCell ref="AA51:AC51"/>
    <mergeCell ref="O52:Q52"/>
    <mergeCell ref="R52:T52"/>
    <mergeCell ref="X49:Z49"/>
    <mergeCell ref="AA49:AC49"/>
    <mergeCell ref="R51:T51"/>
    <mergeCell ref="U51:W51"/>
    <mergeCell ref="X51:Z51"/>
    <mergeCell ref="A95:N95"/>
    <mergeCell ref="AD79:AF79"/>
    <mergeCell ref="O79:Q79"/>
    <mergeCell ref="R79:T79"/>
    <mergeCell ref="U79:W79"/>
    <mergeCell ref="X79:Z79"/>
    <mergeCell ref="AA79:AC79"/>
    <mergeCell ref="AD82:AF82"/>
    <mergeCell ref="O83:Q83"/>
    <mergeCell ref="R83:T83"/>
    <mergeCell ref="U83:W83"/>
    <mergeCell ref="X83:Z83"/>
    <mergeCell ref="AA83:AC83"/>
    <mergeCell ref="AD83:AF83"/>
    <mergeCell ref="O82:Q82"/>
    <mergeCell ref="R82:T82"/>
    <mergeCell ref="U82:W82"/>
    <mergeCell ref="X82:Z82"/>
    <mergeCell ref="AA82:AC82"/>
    <mergeCell ref="AD86:AF86"/>
    <mergeCell ref="AD81:AF81"/>
    <mergeCell ref="O80:Q80"/>
    <mergeCell ref="R80:T80"/>
    <mergeCell ref="X80:Z80"/>
    <mergeCell ref="F2:AE2"/>
    <mergeCell ref="F4:AE4"/>
    <mergeCell ref="F5:AE5"/>
    <mergeCell ref="I8:AF8"/>
    <mergeCell ref="I9:AF9"/>
    <mergeCell ref="I10:AF10"/>
    <mergeCell ref="U40:W40"/>
    <mergeCell ref="X40:Z40"/>
    <mergeCell ref="O38:Q38"/>
    <mergeCell ref="R38:T38"/>
    <mergeCell ref="AA40:AC40"/>
    <mergeCell ref="AD40:AF40"/>
    <mergeCell ref="O35:Q35"/>
    <mergeCell ref="R35:T35"/>
    <mergeCell ref="U35:W35"/>
    <mergeCell ref="O36:Q36"/>
    <mergeCell ref="R36:T36"/>
    <mergeCell ref="U36:W36"/>
    <mergeCell ref="X36:Z36"/>
    <mergeCell ref="AA36:AC36"/>
    <mergeCell ref="AD36:AF36"/>
    <mergeCell ref="O27:Q27"/>
    <mergeCell ref="O37:Q37"/>
    <mergeCell ref="R37:T37"/>
  </mergeCells>
  <dataValidations count="2">
    <dataValidation allowBlank="1" showInputMessage="1" showErrorMessage="1" promptTitle="besondere Bauten" prompt="hier sind insbesondere Ingenieurbauwerke gemeint" sqref="C53"/>
    <dataValidation allowBlank="1" showInputMessage="1" showErrorMessage="1" promptTitle="Überschreitung FOG" prompt="Summe der Überschreitung der Förderobergrenzen bzgl. Beleuchtung und Parkplätze (siehe Anlage &quot;Kostenflächenbilanz&quot;)_x000a_" sqref="B74"/>
  </dataValidations>
  <pageMargins left="0.70866141732283472" right="0.70866141732283472" top="0.98425196850393704" bottom="0.78740157480314965" header="0.31496062992125984" footer="0.31496062992125984"/>
  <pageSetup paperSize="9" scale="80" orientation="portrait" r:id="rId1"/>
  <headerFooter>
    <oddHeader>&amp;CAnlage h</oddHeader>
  </headerFooter>
  <ignoredErrors>
    <ignoredError sqref="V78:W78 V68:W68 V17:W17 Y17:Z17 V24:W24 Y24:Z24 V50:W50 Y50:Z50 Y56:Z56 V63:W63 Y63:Z63 Y68:Z68 AD17:AF18 AD86:AF91 AE85:AF85 AD69:AF74 AD22:AF24 AD19:AF21 AD27:AF68 AE25:AF25 AD76:AF84 AE75:AF75 AE26:AF26" unlockedFormula="1"/>
    <ignoredError sqref="AA22 AA48 AA54 AA61 AA66 AA72:AC73 AA75 AA92 AA98:AC98 AA99:AC100" formula="1"/>
    <ignoredError sqref="AD85 AD25:AD2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XFC97"/>
  <sheetViews>
    <sheetView showGridLines="0" showRuler="0" view="pageLayout" zoomScaleNormal="100" workbookViewId="0">
      <selection activeCell="J44" sqref="J44"/>
    </sheetView>
  </sheetViews>
  <sheetFormatPr baseColWidth="10" defaultColWidth="11.42578125" defaultRowHeight="14.25" zeroHeight="1" x14ac:dyDescent="0.2"/>
  <cols>
    <col min="1" max="1" width="3.85546875" style="1" customWidth="1"/>
    <col min="2" max="5" width="3.28515625" style="1" customWidth="1"/>
    <col min="6" max="8" width="3.7109375" style="1" customWidth="1"/>
    <col min="9" max="12" width="3.28515625" style="1" customWidth="1"/>
    <col min="13" max="13" width="3.5703125" style="1" customWidth="1"/>
    <col min="14" max="16" width="3.7109375" style="1" customWidth="1"/>
    <col min="17" max="17" width="3.140625" style="1" customWidth="1"/>
    <col min="18" max="19" width="3.5703125" style="1" customWidth="1"/>
    <col min="20" max="20" width="4.28515625" style="1" customWidth="1"/>
    <col min="21" max="21" width="3.28515625" style="1" customWidth="1"/>
    <col min="22" max="22" width="3" style="1" customWidth="1"/>
    <col min="23" max="24" width="3.28515625" style="1" customWidth="1"/>
    <col min="25" max="25" width="4" style="1" customWidth="1"/>
    <col min="26" max="30" width="3.28515625" style="1" customWidth="1"/>
    <col min="31" max="31" width="1.5703125" style="1" customWidth="1"/>
    <col min="32" max="32" width="3.28515625" style="1" customWidth="1"/>
    <col min="33" max="42" width="3.28515625" style="1" hidden="1" customWidth="1"/>
    <col min="43" max="16382" width="0" style="1" hidden="1" customWidth="1"/>
    <col min="16383" max="16383" width="11.42578125" style="1" hidden="1" customWidth="1"/>
    <col min="16384" max="16384" width="0" style="1" hidden="1" customWidth="1"/>
  </cols>
  <sheetData>
    <row r="1" spans="1:40" ht="15.75" x14ac:dyDescent="0.25">
      <c r="A1" s="412" t="s">
        <v>217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</row>
    <row r="2" spans="1:40" s="31" customFormat="1" ht="12" customHeight="1" x14ac:dyDescent="0.2">
      <c r="A2" s="31" t="s">
        <v>20</v>
      </c>
      <c r="B2" s="33"/>
      <c r="C2" s="33"/>
      <c r="D2" s="31" t="s">
        <v>23</v>
      </c>
      <c r="E2" s="411" t="s">
        <v>193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175"/>
      <c r="AB2" s="175"/>
      <c r="AC2" s="175"/>
      <c r="AD2" s="175"/>
      <c r="AE2" s="175"/>
      <c r="AG2" s="155"/>
    </row>
    <row r="3" spans="1:40" s="31" customFormat="1" ht="11.25" customHeight="1" x14ac:dyDescent="0.2">
      <c r="B3" s="33"/>
      <c r="C3" s="33"/>
      <c r="D3" s="208" t="s">
        <v>19</v>
      </c>
      <c r="E3" s="411" t="s">
        <v>233</v>
      </c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175"/>
    </row>
    <row r="4" spans="1:40" s="31" customFormat="1" ht="12" customHeight="1" x14ac:dyDescent="0.2">
      <c r="B4" s="33"/>
      <c r="C4" s="33"/>
      <c r="D4" s="31" t="s">
        <v>24</v>
      </c>
      <c r="E4" s="411" t="s">
        <v>225</v>
      </c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175"/>
      <c r="AB4" s="175"/>
      <c r="AC4" s="175"/>
      <c r="AD4" s="175"/>
      <c r="AE4" s="175"/>
    </row>
    <row r="5" spans="1:40" s="31" customFormat="1" ht="12" customHeight="1" x14ac:dyDescent="0.2">
      <c r="B5" s="33"/>
      <c r="C5" s="33"/>
      <c r="D5" s="31" t="s">
        <v>25</v>
      </c>
      <c r="E5" s="411" t="s">
        <v>226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175"/>
      <c r="AB5" s="175"/>
      <c r="AC5" s="175"/>
      <c r="AD5" s="175"/>
      <c r="AE5" s="175"/>
    </row>
    <row r="6" spans="1:40" x14ac:dyDescent="0.2"/>
    <row r="7" spans="1:40" s="28" customFormat="1" ht="15" x14ac:dyDescent="0.25">
      <c r="A7" s="25" t="s">
        <v>0</v>
      </c>
      <c r="B7" s="23"/>
      <c r="C7" s="23"/>
      <c r="D7" s="23"/>
      <c r="E7" s="23"/>
      <c r="F7" s="23"/>
      <c r="G7" s="362" t="str">
        <f>IF(Belegliste!H8="","",Belegliste!H8)</f>
        <v/>
      </c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24"/>
      <c r="AB7" s="24"/>
      <c r="AC7" s="24"/>
      <c r="AD7" s="24"/>
      <c r="AE7" s="66"/>
      <c r="AF7" s="66"/>
      <c r="AG7" s="66"/>
      <c r="AH7" s="66"/>
      <c r="AI7" s="66"/>
      <c r="AJ7" s="66"/>
      <c r="AK7" s="67"/>
      <c r="AL7" s="67"/>
      <c r="AM7" s="67"/>
      <c r="AN7" s="67"/>
    </row>
    <row r="8" spans="1:40" s="28" customFormat="1" ht="15" x14ac:dyDescent="0.25">
      <c r="A8" s="25" t="s">
        <v>21</v>
      </c>
      <c r="B8" s="23"/>
      <c r="C8" s="23"/>
      <c r="D8" s="23"/>
      <c r="E8" s="23"/>
      <c r="F8" s="23"/>
      <c r="G8" s="362" t="str">
        <f>IF(Belegliste!H9="","",Belegliste!H9)</f>
        <v/>
      </c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24"/>
      <c r="AB8" s="24"/>
      <c r="AC8" s="24"/>
      <c r="AD8" s="24"/>
      <c r="AE8" s="66"/>
      <c r="AF8" s="66"/>
      <c r="AG8" s="66"/>
      <c r="AH8" s="66"/>
      <c r="AI8" s="66"/>
      <c r="AJ8" s="66"/>
      <c r="AK8" s="67"/>
      <c r="AL8" s="67"/>
      <c r="AM8" s="67"/>
      <c r="AN8" s="67"/>
    </row>
    <row r="9" spans="1:40" s="28" customFormat="1" ht="15" x14ac:dyDescent="0.25">
      <c r="A9" s="25" t="s">
        <v>1</v>
      </c>
      <c r="B9" s="23"/>
      <c r="C9" s="23"/>
      <c r="D9" s="23"/>
      <c r="E9" s="23"/>
      <c r="F9" s="23"/>
      <c r="G9" s="362" t="str">
        <f>IF(Belegliste!H10="","",Belegliste!H10)</f>
        <v/>
      </c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24"/>
      <c r="AB9" s="24"/>
      <c r="AC9" s="24"/>
      <c r="AD9" s="24"/>
      <c r="AE9" s="66"/>
      <c r="AF9" s="66"/>
      <c r="AG9" s="66"/>
      <c r="AH9" s="66"/>
      <c r="AI9" s="66"/>
      <c r="AJ9" s="66"/>
      <c r="AK9" s="67"/>
      <c r="AL9" s="67"/>
      <c r="AM9" s="67"/>
      <c r="AN9" s="67"/>
    </row>
    <row r="10" spans="1:40" s="28" customFormat="1" ht="15" x14ac:dyDescent="0.25">
      <c r="A10" s="146"/>
      <c r="B10" s="66"/>
      <c r="C10" s="66"/>
      <c r="D10" s="66"/>
      <c r="E10" s="66"/>
      <c r="F10" s="66"/>
      <c r="G10" s="6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66"/>
      <c r="AF10" s="66"/>
      <c r="AG10" s="66"/>
      <c r="AH10" s="66"/>
      <c r="AI10" s="66"/>
      <c r="AJ10" s="66"/>
      <c r="AK10" s="67"/>
      <c r="AL10" s="67"/>
      <c r="AM10" s="67"/>
      <c r="AN10" s="67"/>
    </row>
    <row r="11" spans="1:40" x14ac:dyDescent="0.2">
      <c r="AE11" s="65"/>
      <c r="AF11" s="65"/>
      <c r="AG11" s="65"/>
      <c r="AH11" s="65"/>
      <c r="AI11" s="65"/>
      <c r="AJ11" s="65"/>
      <c r="AK11" s="65"/>
      <c r="AL11" s="65"/>
      <c r="AM11" s="65"/>
      <c r="AN11" s="65"/>
    </row>
    <row r="12" spans="1:40" s="5" customFormat="1" ht="41.25" customHeight="1" x14ac:dyDescent="0.2">
      <c r="A12" s="16"/>
      <c r="B12" s="407" t="s">
        <v>157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9">
        <v>0</v>
      </c>
      <c r="M12" s="409"/>
      <c r="N12" s="409"/>
      <c r="O12" s="17" t="s">
        <v>13</v>
      </c>
      <c r="P12" s="420" t="s">
        <v>14</v>
      </c>
      <c r="Q12" s="420"/>
      <c r="R12" s="421">
        <f>IF(L12&gt;0,L12*R14/L14,0)</f>
        <v>0</v>
      </c>
      <c r="S12" s="421"/>
      <c r="T12" s="421"/>
      <c r="U12" s="17" t="s">
        <v>15</v>
      </c>
      <c r="V12" s="17"/>
      <c r="W12" s="17"/>
      <c r="X12" s="18"/>
      <c r="Y12" s="17"/>
    </row>
    <row r="13" spans="1:40" s="5" customFormat="1" ht="30.75" customHeight="1" x14ac:dyDescent="0.2">
      <c r="A13" s="16"/>
      <c r="B13" s="408" t="s">
        <v>158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4">
        <v>0</v>
      </c>
      <c r="M13" s="405"/>
      <c r="N13" s="406"/>
      <c r="O13" s="19" t="s">
        <v>13</v>
      </c>
      <c r="P13" s="390" t="s">
        <v>14</v>
      </c>
      <c r="Q13" s="390"/>
      <c r="R13" s="391">
        <f>IF(L13&gt;0,1-R12,0)</f>
        <v>0</v>
      </c>
      <c r="S13" s="390"/>
      <c r="T13" s="390"/>
      <c r="U13" s="19" t="s">
        <v>15</v>
      </c>
      <c r="V13" s="19"/>
      <c r="W13" s="19"/>
      <c r="X13" s="20"/>
      <c r="Y13" s="19"/>
    </row>
    <row r="14" spans="1:40" s="5" customFormat="1" ht="15" customHeight="1" x14ac:dyDescent="0.2">
      <c r="A14" s="16"/>
      <c r="B14" s="400" t="s">
        <v>16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10">
        <f>SUM(L12:N13)</f>
        <v>0</v>
      </c>
      <c r="M14" s="410"/>
      <c r="N14" s="410"/>
      <c r="O14" s="21" t="s">
        <v>13</v>
      </c>
      <c r="P14" s="399" t="s">
        <v>14</v>
      </c>
      <c r="Q14" s="399"/>
      <c r="R14" s="398">
        <f>IF(L14&gt;0,100%,0)</f>
        <v>0</v>
      </c>
      <c r="S14" s="399"/>
      <c r="T14" s="399"/>
      <c r="U14" s="19" t="s">
        <v>15</v>
      </c>
      <c r="V14" s="19"/>
      <c r="W14" s="19"/>
      <c r="X14" s="20"/>
      <c r="Y14" s="19"/>
    </row>
    <row r="15" spans="1:40" s="5" customFormat="1" ht="15" customHeight="1" x14ac:dyDescent="0.2">
      <c r="A15" s="16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104"/>
      <c r="N15" s="104"/>
      <c r="O15" s="105"/>
      <c r="P15" s="106"/>
      <c r="Q15" s="106"/>
      <c r="R15" s="107"/>
      <c r="S15" s="106"/>
      <c r="T15" s="106"/>
      <c r="U15" s="9"/>
      <c r="V15" s="9"/>
      <c r="W15" s="9"/>
      <c r="X15" s="6"/>
      <c r="Y15" s="9"/>
    </row>
    <row r="16" spans="1:40" s="5" customFormat="1" ht="15" customHeight="1" x14ac:dyDescent="0.2">
      <c r="A16" s="16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4"/>
      <c r="M16" s="104"/>
      <c r="N16" s="104"/>
      <c r="O16" s="105"/>
      <c r="P16" s="106"/>
      <c r="Q16" s="106"/>
      <c r="R16" s="107"/>
      <c r="S16" s="106"/>
      <c r="T16" s="106"/>
      <c r="U16" s="9"/>
      <c r="V16" s="9"/>
      <c r="W16" s="9"/>
      <c r="X16" s="6"/>
      <c r="Y16" s="9"/>
    </row>
    <row r="17" spans="1:30" x14ac:dyDescent="0.2">
      <c r="A17" s="363" t="s">
        <v>159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</row>
    <row r="18" spans="1:30" ht="14.25" customHeight="1" x14ac:dyDescent="0.2"/>
    <row r="19" spans="1:30" s="5" customFormat="1" ht="51" customHeight="1" x14ac:dyDescent="0.2">
      <c r="B19" s="416" t="s">
        <v>192</v>
      </c>
      <c r="C19" s="417"/>
      <c r="D19" s="417"/>
      <c r="E19" s="417"/>
      <c r="F19" s="418"/>
      <c r="G19" s="372" t="s">
        <v>200</v>
      </c>
      <c r="H19" s="372"/>
      <c r="I19" s="372"/>
      <c r="J19" s="402" t="s">
        <v>31</v>
      </c>
      <c r="K19" s="403"/>
      <c r="L19" s="372" t="s">
        <v>32</v>
      </c>
      <c r="M19" s="372"/>
      <c r="N19" s="372"/>
      <c r="O19" s="372" t="s">
        <v>201</v>
      </c>
      <c r="P19" s="372"/>
      <c r="Q19" s="372"/>
      <c r="R19" s="372"/>
      <c r="S19" s="372" t="s">
        <v>160</v>
      </c>
      <c r="T19" s="372"/>
      <c r="U19" s="372"/>
      <c r="V19" s="372"/>
      <c r="W19" s="367" t="s">
        <v>118</v>
      </c>
      <c r="X19" s="368"/>
      <c r="Y19" s="368"/>
      <c r="Z19" s="369"/>
    </row>
    <row r="20" spans="1:30" s="5" customFormat="1" ht="14.25" customHeight="1" x14ac:dyDescent="0.2">
      <c r="B20" s="401"/>
      <c r="C20" s="401"/>
      <c r="D20" s="401"/>
      <c r="E20" s="401"/>
      <c r="F20" s="401"/>
      <c r="G20" s="366"/>
      <c r="H20" s="366"/>
      <c r="I20" s="366"/>
      <c r="J20" s="396"/>
      <c r="K20" s="397"/>
      <c r="L20" s="365">
        <f>IF(OR(G20="",J20=""),0,(G20/J20))</f>
        <v>0</v>
      </c>
      <c r="M20" s="365"/>
      <c r="N20" s="365"/>
      <c r="O20" s="366"/>
      <c r="P20" s="366"/>
      <c r="Q20" s="366"/>
      <c r="R20" s="366"/>
      <c r="S20" s="365">
        <f>IF(O20="",0,(J20*O20))</f>
        <v>0</v>
      </c>
      <c r="T20" s="365"/>
      <c r="U20" s="365"/>
      <c r="V20" s="365"/>
      <c r="W20" s="365">
        <f>IF(G20="",0,IF(G20&lt;S20,0,SUM(G20-S20)))</f>
        <v>0</v>
      </c>
      <c r="X20" s="365"/>
      <c r="Y20" s="365"/>
      <c r="Z20" s="365"/>
    </row>
    <row r="21" spans="1:30" s="5" customFormat="1" ht="14.25" customHeight="1" x14ac:dyDescent="0.2">
      <c r="B21" s="401"/>
      <c r="C21" s="401"/>
      <c r="D21" s="401"/>
      <c r="E21" s="401"/>
      <c r="F21" s="401"/>
      <c r="G21" s="366"/>
      <c r="H21" s="366"/>
      <c r="I21" s="366"/>
      <c r="J21" s="396"/>
      <c r="K21" s="397"/>
      <c r="L21" s="365">
        <f>IF(OR(G21="",J21=""),0,(G21/J21))</f>
        <v>0</v>
      </c>
      <c r="M21" s="365"/>
      <c r="N21" s="365"/>
      <c r="O21" s="366"/>
      <c r="P21" s="366"/>
      <c r="Q21" s="366"/>
      <c r="R21" s="366"/>
      <c r="S21" s="365">
        <f>IF(O21="",0,(J21*O21))</f>
        <v>0</v>
      </c>
      <c r="T21" s="365"/>
      <c r="U21" s="365"/>
      <c r="V21" s="365"/>
      <c r="W21" s="365">
        <f>IF(G21="",0,IF(G21&lt;S21,0,SUM(G21-S21)))</f>
        <v>0</v>
      </c>
      <c r="X21" s="365"/>
      <c r="Y21" s="365"/>
      <c r="Z21" s="365"/>
    </row>
    <row r="22" spans="1:30" s="5" customFormat="1" ht="14.25" customHeight="1" x14ac:dyDescent="0.2">
      <c r="B22" s="401"/>
      <c r="C22" s="401"/>
      <c r="D22" s="401"/>
      <c r="E22" s="401"/>
      <c r="F22" s="401"/>
      <c r="G22" s="366"/>
      <c r="H22" s="366"/>
      <c r="I22" s="366"/>
      <c r="J22" s="396"/>
      <c r="K22" s="397"/>
      <c r="L22" s="365">
        <f>IF(OR(G22="",J22=""),0,(G22/J22))</f>
        <v>0</v>
      </c>
      <c r="M22" s="365"/>
      <c r="N22" s="365"/>
      <c r="O22" s="366"/>
      <c r="P22" s="366"/>
      <c r="Q22" s="366"/>
      <c r="R22" s="366"/>
      <c r="S22" s="365">
        <f>IF(O22="",0,(J22*O22))</f>
        <v>0</v>
      </c>
      <c r="T22" s="365"/>
      <c r="U22" s="365"/>
      <c r="V22" s="365"/>
      <c r="W22" s="365">
        <f>IF(G22="",0,IF(G22&lt;S22,0,SUM(G22-S22)))</f>
        <v>0</v>
      </c>
      <c r="X22" s="365"/>
      <c r="Y22" s="365"/>
      <c r="Z22" s="365"/>
    </row>
    <row r="23" spans="1:30" s="2" customFormat="1" ht="14.25" customHeight="1" x14ac:dyDescent="0.2">
      <c r="B23" s="401"/>
      <c r="C23" s="401"/>
      <c r="D23" s="401"/>
      <c r="E23" s="401"/>
      <c r="F23" s="401"/>
      <c r="G23" s="366"/>
      <c r="H23" s="366"/>
      <c r="I23" s="366"/>
      <c r="J23" s="396"/>
      <c r="K23" s="397"/>
      <c r="L23" s="365">
        <f>IF(OR(G23="",J23=""),0,(G23/J23))</f>
        <v>0</v>
      </c>
      <c r="M23" s="365"/>
      <c r="N23" s="365"/>
      <c r="O23" s="366"/>
      <c r="P23" s="366"/>
      <c r="Q23" s="366"/>
      <c r="R23" s="366"/>
      <c r="S23" s="365">
        <f>IF(O23="",0,(J23*O23))</f>
        <v>0</v>
      </c>
      <c r="T23" s="365"/>
      <c r="U23" s="365"/>
      <c r="V23" s="365"/>
      <c r="W23" s="365">
        <f>IF(G23="",0,IF(G23&lt;S23,0,SUM(G23-S23)))</f>
        <v>0</v>
      </c>
      <c r="X23" s="365"/>
      <c r="Y23" s="365"/>
      <c r="Z23" s="365"/>
    </row>
    <row r="24" spans="1:30" s="5" customFormat="1" ht="14.25" customHeight="1" x14ac:dyDescent="0.2">
      <c r="B24" s="401"/>
      <c r="C24" s="401"/>
      <c r="D24" s="401"/>
      <c r="E24" s="401"/>
      <c r="F24" s="401"/>
      <c r="G24" s="366"/>
      <c r="H24" s="366"/>
      <c r="I24" s="366"/>
      <c r="J24" s="396"/>
      <c r="K24" s="397"/>
      <c r="L24" s="365">
        <f>IF(OR(G24="",J24=""),0,(G24/J24))</f>
        <v>0</v>
      </c>
      <c r="M24" s="365"/>
      <c r="N24" s="365"/>
      <c r="O24" s="366"/>
      <c r="P24" s="366"/>
      <c r="Q24" s="366"/>
      <c r="R24" s="366"/>
      <c r="S24" s="365">
        <f>IF(O24="",0,(J24*O24))</f>
        <v>0</v>
      </c>
      <c r="T24" s="365"/>
      <c r="U24" s="365"/>
      <c r="V24" s="365"/>
      <c r="W24" s="365">
        <f>IF(G24="",0,IF(G24&lt;S24,0,SUM(G24-S24)))</f>
        <v>0</v>
      </c>
      <c r="X24" s="365"/>
      <c r="Y24" s="365"/>
      <c r="Z24" s="365"/>
    </row>
    <row r="25" spans="1:30" s="64" customFormat="1" ht="14.25" customHeight="1" x14ac:dyDescent="0.2">
      <c r="B25" s="419" t="s">
        <v>11</v>
      </c>
      <c r="C25" s="419"/>
      <c r="D25" s="419"/>
      <c r="E25" s="419"/>
      <c r="F25" s="419"/>
      <c r="G25" s="392">
        <f>SUM(G20:I24)</f>
        <v>0</v>
      </c>
      <c r="H25" s="392"/>
      <c r="I25" s="392"/>
      <c r="J25" s="414">
        <f>SUM(J20:J24)</f>
        <v>0</v>
      </c>
      <c r="K25" s="415"/>
      <c r="L25" s="392"/>
      <c r="M25" s="392"/>
      <c r="N25" s="392"/>
      <c r="O25" s="413"/>
      <c r="P25" s="413"/>
      <c r="Q25" s="413"/>
      <c r="R25" s="413"/>
      <c r="S25" s="392">
        <f>SUM(S20:V24)</f>
        <v>0</v>
      </c>
      <c r="T25" s="392"/>
      <c r="U25" s="392"/>
      <c r="V25" s="392"/>
      <c r="W25" s="392">
        <f>SUM(W20:Z24)</f>
        <v>0</v>
      </c>
      <c r="X25" s="392"/>
      <c r="Y25" s="392"/>
      <c r="Z25" s="392"/>
    </row>
    <row r="26" spans="1:30" s="5" customFormat="1" ht="13.5" customHeight="1" x14ac:dyDescent="0.2">
      <c r="B26" s="9"/>
      <c r="C26" s="9"/>
      <c r="D26" s="9"/>
      <c r="E26" s="9"/>
      <c r="F26" s="9"/>
      <c r="G26" s="9"/>
      <c r="H26" s="6"/>
      <c r="I26" s="6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  <c r="AD26" s="63"/>
    </row>
    <row r="27" spans="1:30" x14ac:dyDescent="0.2">
      <c r="A27" s="363" t="s">
        <v>162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</row>
    <row r="28" spans="1:30" s="5" customFormat="1" ht="15" customHeight="1" x14ac:dyDescent="0.2">
      <c r="B28" s="9"/>
      <c r="C28" s="9"/>
      <c r="D28" s="9"/>
      <c r="E28" s="9"/>
      <c r="F28" s="9"/>
      <c r="G28" s="9"/>
      <c r="H28" s="6"/>
      <c r="I28" s="6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Z28" s="9"/>
    </row>
    <row r="29" spans="1:30" s="5" customFormat="1" ht="60.75" customHeight="1" x14ac:dyDescent="0.2">
      <c r="B29" s="372" t="s">
        <v>216</v>
      </c>
      <c r="C29" s="372"/>
      <c r="D29" s="372"/>
      <c r="E29" s="372"/>
      <c r="F29" s="372" t="s">
        <v>161</v>
      </c>
      <c r="G29" s="372"/>
      <c r="H29" s="372"/>
      <c r="I29" s="372"/>
      <c r="J29" s="372" t="s">
        <v>33</v>
      </c>
      <c r="K29" s="372"/>
      <c r="L29" s="372"/>
      <c r="M29" s="372"/>
      <c r="N29" s="372" t="s">
        <v>119</v>
      </c>
      <c r="O29" s="372"/>
      <c r="P29" s="372"/>
      <c r="Q29" s="372"/>
      <c r="R29" s="372" t="s">
        <v>120</v>
      </c>
      <c r="S29" s="372"/>
      <c r="T29" s="372"/>
      <c r="U29" s="372"/>
      <c r="V29" s="367" t="s">
        <v>118</v>
      </c>
      <c r="W29" s="368"/>
      <c r="X29" s="368"/>
      <c r="Y29" s="368"/>
      <c r="Z29" s="369"/>
    </row>
    <row r="30" spans="1:30" s="5" customFormat="1" ht="14.25" customHeight="1" x14ac:dyDescent="0.2">
      <c r="B30" s="373">
        <v>0</v>
      </c>
      <c r="C30" s="374"/>
      <c r="D30" s="374"/>
      <c r="E30" s="375"/>
      <c r="F30" s="393">
        <f>L14</f>
        <v>0</v>
      </c>
      <c r="G30" s="394"/>
      <c r="H30" s="394"/>
      <c r="I30" s="394"/>
      <c r="J30" s="379">
        <f>IF(OR(F30=0,B30=0),0,B30/F30)</f>
        <v>0</v>
      </c>
      <c r="K30" s="380"/>
      <c r="L30" s="380"/>
      <c r="M30" s="381"/>
      <c r="N30" s="365">
        <v>13</v>
      </c>
      <c r="O30" s="365"/>
      <c r="P30" s="365"/>
      <c r="Q30" s="365"/>
      <c r="R30" s="395">
        <f>IF(F30=0,0,(F30*N30))</f>
        <v>0</v>
      </c>
      <c r="S30" s="395"/>
      <c r="T30" s="395"/>
      <c r="U30" s="395"/>
      <c r="V30" s="382">
        <f>IF(B30=0,0,IF(R30&gt;B30,0,(B30-R30)))</f>
        <v>0</v>
      </c>
      <c r="W30" s="383"/>
      <c r="X30" s="383"/>
      <c r="Y30" s="383"/>
      <c r="Z30" s="384"/>
      <c r="AA30" s="169"/>
    </row>
    <row r="31" spans="1:30" x14ac:dyDescent="0.2"/>
    <row r="32" spans="1:30" s="5" customFormat="1" ht="12.75" x14ac:dyDescent="0.2">
      <c r="B32" s="12"/>
      <c r="C32" s="12"/>
      <c r="D32" s="12"/>
      <c r="E32" s="8"/>
      <c r="F32" s="13"/>
      <c r="G32" s="13"/>
      <c r="H32" s="13"/>
      <c r="I32" s="8"/>
      <c r="J32" s="7"/>
      <c r="K32" s="7"/>
      <c r="L32" s="7"/>
      <c r="M32" s="8"/>
      <c r="N32" s="14"/>
      <c r="O32" s="14"/>
      <c r="P32" s="14"/>
      <c r="Q32" s="11"/>
      <c r="R32" s="15"/>
      <c r="S32" s="15"/>
      <c r="T32" s="15"/>
      <c r="U32" s="11"/>
      <c r="V32" s="7"/>
      <c r="W32" s="7"/>
      <c r="X32" s="7"/>
      <c r="Y32" s="7"/>
    </row>
    <row r="33" spans="1:32" x14ac:dyDescent="0.2">
      <c r="A33" s="363" t="s">
        <v>224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</row>
    <row r="34" spans="1:32" x14ac:dyDescent="0.2"/>
    <row r="35" spans="1:32" s="5" customFormat="1" ht="46.5" customHeight="1" x14ac:dyDescent="0.2">
      <c r="A35" s="16"/>
      <c r="B35" s="372" t="s">
        <v>36</v>
      </c>
      <c r="C35" s="372"/>
      <c r="D35" s="372"/>
      <c r="E35" s="372"/>
      <c r="F35" s="372"/>
      <c r="G35" s="372" t="s">
        <v>163</v>
      </c>
      <c r="H35" s="372"/>
      <c r="I35" s="372"/>
      <c r="J35" s="372"/>
      <c r="K35" s="372"/>
      <c r="L35" s="372" t="s">
        <v>121</v>
      </c>
      <c r="M35" s="372"/>
      <c r="N35" s="372"/>
      <c r="O35" s="372"/>
      <c r="P35" s="372"/>
      <c r="Q35" s="372" t="s">
        <v>118</v>
      </c>
      <c r="R35" s="372"/>
      <c r="S35" s="372"/>
      <c r="T35" s="372"/>
      <c r="U35" s="372"/>
      <c r="V35" s="6"/>
    </row>
    <row r="36" spans="1:32" s="5" customFormat="1" ht="15" customHeight="1" x14ac:dyDescent="0.2">
      <c r="A36" s="16"/>
      <c r="B36" s="371">
        <v>0</v>
      </c>
      <c r="C36" s="371"/>
      <c r="D36" s="371"/>
      <c r="E36" s="371"/>
      <c r="F36" s="371"/>
      <c r="G36" s="376">
        <v>0.4</v>
      </c>
      <c r="H36" s="377"/>
      <c r="I36" s="377"/>
      <c r="J36" s="377"/>
      <c r="K36" s="377"/>
      <c r="L36" s="378">
        <f>IF(B36=0,0,(B36*G36))</f>
        <v>0</v>
      </c>
      <c r="M36" s="378"/>
      <c r="N36" s="378"/>
      <c r="O36" s="378"/>
      <c r="P36" s="378"/>
      <c r="Q36" s="370">
        <f>IF(B36=0,0,(B36-L36))</f>
        <v>0</v>
      </c>
      <c r="R36" s="370"/>
      <c r="S36" s="370"/>
      <c r="T36" s="370"/>
      <c r="U36" s="370"/>
      <c r="V36" s="6"/>
    </row>
    <row r="37" spans="1:32" ht="15" customHeight="1" x14ac:dyDescent="0.2"/>
    <row r="38" spans="1:32" ht="15" customHeight="1" x14ac:dyDescent="0.2"/>
    <row r="39" spans="1:32" s="139" customFormat="1" x14ac:dyDescent="0.2">
      <c r="A39" s="363" t="s">
        <v>12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141"/>
      <c r="AF39" s="140"/>
    </row>
    <row r="40" spans="1:32" s="139" customFormat="1" ht="18" customHeight="1" x14ac:dyDescent="0.2">
      <c r="A40" s="142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2"/>
      <c r="AA40" s="143"/>
      <c r="AB40" s="143"/>
      <c r="AC40" s="143"/>
      <c r="AD40" s="141"/>
      <c r="AE40" s="141"/>
      <c r="AF40" s="140"/>
    </row>
    <row r="41" spans="1:32" s="139" customFormat="1" ht="54.75" customHeight="1" x14ac:dyDescent="0.2">
      <c r="A41" s="145"/>
      <c r="B41" s="364" t="s">
        <v>34</v>
      </c>
      <c r="C41" s="364"/>
      <c r="D41" s="364"/>
      <c r="E41" s="364"/>
      <c r="F41" s="364"/>
      <c r="G41" s="364" t="s">
        <v>35</v>
      </c>
      <c r="H41" s="364"/>
      <c r="I41" s="364"/>
      <c r="J41" s="364"/>
      <c r="K41" s="364"/>
      <c r="L41" s="364" t="s">
        <v>122</v>
      </c>
      <c r="M41" s="364"/>
      <c r="N41" s="364"/>
      <c r="O41" s="364"/>
      <c r="P41" s="364"/>
      <c r="Q41" s="364" t="s">
        <v>195</v>
      </c>
      <c r="R41" s="364"/>
      <c r="S41" s="364"/>
      <c r="T41" s="364"/>
      <c r="U41" s="364"/>
      <c r="V41" s="364" t="s">
        <v>123</v>
      </c>
      <c r="W41" s="364"/>
      <c r="X41" s="364"/>
      <c r="Y41" s="364"/>
      <c r="Z41" s="364"/>
      <c r="AA41" s="143"/>
      <c r="AB41" s="143"/>
      <c r="AC41" s="143"/>
      <c r="AD41" s="141"/>
      <c r="AE41" s="141"/>
      <c r="AF41" s="140"/>
    </row>
    <row r="42" spans="1:32" s="173" customFormat="1" ht="18" customHeight="1" x14ac:dyDescent="0.2">
      <c r="A42" s="5"/>
      <c r="B42" s="385">
        <f>L14</f>
        <v>0</v>
      </c>
      <c r="C42" s="377"/>
      <c r="D42" s="377"/>
      <c r="E42" s="377"/>
      <c r="F42" s="377"/>
      <c r="G42" s="386">
        <v>0</v>
      </c>
      <c r="H42" s="387"/>
      <c r="I42" s="387"/>
      <c r="J42" s="387"/>
      <c r="K42" s="388"/>
      <c r="L42" s="378">
        <f>IF(B42=0,0,(B42*G42))</f>
        <v>0</v>
      </c>
      <c r="M42" s="389"/>
      <c r="N42" s="389"/>
      <c r="O42" s="389"/>
      <c r="P42" s="389"/>
      <c r="Q42" s="378">
        <f>Kostengegenüberstellung!AD100</f>
        <v>0</v>
      </c>
      <c r="R42" s="389"/>
      <c r="S42" s="389"/>
      <c r="T42" s="389"/>
      <c r="U42" s="389"/>
      <c r="V42" s="370">
        <f>IF(L42&gt;Q42,0,Q42-L42)</f>
        <v>0</v>
      </c>
      <c r="W42" s="370"/>
      <c r="X42" s="370"/>
      <c r="Y42" s="370"/>
      <c r="Z42" s="370"/>
      <c r="AA42" s="171"/>
      <c r="AB42" s="171"/>
      <c r="AC42" s="171"/>
      <c r="AD42" s="172"/>
      <c r="AE42" s="172"/>
      <c r="AF42" s="172"/>
    </row>
    <row r="43" spans="1:32" ht="15" customHeight="1" x14ac:dyDescent="0.2"/>
    <row r="44" spans="1:32" ht="15" customHeight="1" x14ac:dyDescent="0.2"/>
    <row r="45" spans="1:32" ht="15" customHeight="1" x14ac:dyDescent="0.2"/>
    <row r="46" spans="1:32" x14ac:dyDescent="0.2"/>
    <row r="47" spans="1:32" x14ac:dyDescent="0.2"/>
    <row r="48" spans="1:3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</sheetData>
  <sheetProtection sheet="1" formatColumns="0" formatRows="0" insertRows="0"/>
  <mergeCells count="104">
    <mergeCell ref="E2:Z2"/>
    <mergeCell ref="E3:Z3"/>
    <mergeCell ref="AA3:AD3"/>
    <mergeCell ref="E4:Z4"/>
    <mergeCell ref="E5:Z5"/>
    <mergeCell ref="B23:F23"/>
    <mergeCell ref="A1:AC1"/>
    <mergeCell ref="N29:Q29"/>
    <mergeCell ref="O25:R25"/>
    <mergeCell ref="B24:F24"/>
    <mergeCell ref="J25:K25"/>
    <mergeCell ref="B19:F19"/>
    <mergeCell ref="B25:F25"/>
    <mergeCell ref="A27:Z27"/>
    <mergeCell ref="W25:Z25"/>
    <mergeCell ref="W24:Z24"/>
    <mergeCell ref="W23:Z23"/>
    <mergeCell ref="V29:Z29"/>
    <mergeCell ref="G23:I23"/>
    <mergeCell ref="L23:N23"/>
    <mergeCell ref="G24:I24"/>
    <mergeCell ref="L24:N24"/>
    <mergeCell ref="P12:Q12"/>
    <mergeCell ref="R12:T12"/>
    <mergeCell ref="L13:N13"/>
    <mergeCell ref="G19:I19"/>
    <mergeCell ref="B12:K12"/>
    <mergeCell ref="B13:K13"/>
    <mergeCell ref="L12:N12"/>
    <mergeCell ref="L14:N14"/>
    <mergeCell ref="O23:R23"/>
    <mergeCell ref="J22:K22"/>
    <mergeCell ref="J23:K23"/>
    <mergeCell ref="R14:T14"/>
    <mergeCell ref="B14:K14"/>
    <mergeCell ref="O22:R22"/>
    <mergeCell ref="S22:V22"/>
    <mergeCell ref="S20:V20"/>
    <mergeCell ref="L19:N19"/>
    <mergeCell ref="B22:F22"/>
    <mergeCell ref="J19:K19"/>
    <mergeCell ref="J20:K20"/>
    <mergeCell ref="B20:F20"/>
    <mergeCell ref="B21:F21"/>
    <mergeCell ref="J21:K21"/>
    <mergeCell ref="P14:Q14"/>
    <mergeCell ref="O19:R19"/>
    <mergeCell ref="O21:R21"/>
    <mergeCell ref="S19:V19"/>
    <mergeCell ref="W20:Z20"/>
    <mergeCell ref="O24:R24"/>
    <mergeCell ref="J24:K24"/>
    <mergeCell ref="B29:E29"/>
    <mergeCell ref="F29:I29"/>
    <mergeCell ref="J29:M29"/>
    <mergeCell ref="S24:V24"/>
    <mergeCell ref="G36:K36"/>
    <mergeCell ref="L36:P36"/>
    <mergeCell ref="J30:M30"/>
    <mergeCell ref="V30:Z30"/>
    <mergeCell ref="B42:F42"/>
    <mergeCell ref="G42:K42"/>
    <mergeCell ref="L42:P42"/>
    <mergeCell ref="Q42:U42"/>
    <mergeCell ref="P13:Q13"/>
    <mergeCell ref="R13:T13"/>
    <mergeCell ref="S23:V23"/>
    <mergeCell ref="A17:Z17"/>
    <mergeCell ref="G25:I25"/>
    <mergeCell ref="L25:N25"/>
    <mergeCell ref="R29:U29"/>
    <mergeCell ref="G35:K35"/>
    <mergeCell ref="L35:P35"/>
    <mergeCell ref="Q35:U35"/>
    <mergeCell ref="S25:V25"/>
    <mergeCell ref="F30:I30"/>
    <mergeCell ref="V42:Z42"/>
    <mergeCell ref="N30:Q30"/>
    <mergeCell ref="R30:U30"/>
    <mergeCell ref="Q41:U41"/>
    <mergeCell ref="G7:Z7"/>
    <mergeCell ref="G8:Z8"/>
    <mergeCell ref="G9:Z9"/>
    <mergeCell ref="A39:AD39"/>
    <mergeCell ref="V41:Z41"/>
    <mergeCell ref="S21:V21"/>
    <mergeCell ref="W21:Z21"/>
    <mergeCell ref="G22:I22"/>
    <mergeCell ref="L22:N22"/>
    <mergeCell ref="G21:I21"/>
    <mergeCell ref="L21:N21"/>
    <mergeCell ref="W22:Z22"/>
    <mergeCell ref="W19:Z19"/>
    <mergeCell ref="G20:I20"/>
    <mergeCell ref="L20:N20"/>
    <mergeCell ref="O20:R20"/>
    <mergeCell ref="B41:F41"/>
    <mergeCell ref="G41:K41"/>
    <mergeCell ref="L41:P41"/>
    <mergeCell ref="Q36:U36"/>
    <mergeCell ref="B36:F36"/>
    <mergeCell ref="B35:F35"/>
    <mergeCell ref="B30:E30"/>
    <mergeCell ref="A33:Z33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&amp;CAnlage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5"/>
  <sheetViews>
    <sheetView showGridLines="0" showRuler="0" view="pageLayout" zoomScaleNormal="100" workbookViewId="0">
      <selection sqref="A1:AA1"/>
    </sheetView>
  </sheetViews>
  <sheetFormatPr baseColWidth="10" defaultColWidth="0" defaultRowHeight="14.25" customHeight="1" zeroHeight="1" x14ac:dyDescent="0.2"/>
  <cols>
    <col min="1" max="1" width="3.85546875" style="1" customWidth="1"/>
    <col min="2" max="5" width="3.28515625" style="1" customWidth="1"/>
    <col min="6" max="8" width="3.7109375" style="1" customWidth="1"/>
    <col min="9" max="12" width="3.28515625" style="1" customWidth="1"/>
    <col min="13" max="13" width="3.5703125" style="1" customWidth="1"/>
    <col min="14" max="16" width="3.7109375" style="1" customWidth="1"/>
    <col min="17" max="17" width="3.140625" style="1" customWidth="1"/>
    <col min="18" max="19" width="3.5703125" style="1" customWidth="1"/>
    <col min="20" max="20" width="4.28515625" style="1" customWidth="1"/>
    <col min="21" max="21" width="3.28515625" style="1" customWidth="1"/>
    <col min="22" max="22" width="3" style="1" customWidth="1"/>
    <col min="23" max="24" width="3.28515625" style="1" customWidth="1"/>
    <col min="25" max="25" width="4" style="1" customWidth="1"/>
    <col min="26" max="26" width="3.85546875" style="1" customWidth="1"/>
    <col min="27" max="30" width="3.28515625" style="1" customWidth="1"/>
    <col min="31" max="31" width="5" style="1" hidden="1" customWidth="1"/>
    <col min="32" max="42" width="3.28515625" style="1" hidden="1" customWidth="1"/>
    <col min="43" max="16382" width="11.42578125" style="1" hidden="1"/>
    <col min="16383" max="16383" width="11.42578125" style="1" hidden="1" customWidth="1"/>
    <col min="16384" max="16384" width="5.42578125" style="1" hidden="1" customWidth="1"/>
  </cols>
  <sheetData>
    <row r="1" spans="1:40" ht="15.75" x14ac:dyDescent="0.25">
      <c r="A1" s="412" t="s">
        <v>196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40" s="31" customFormat="1" ht="12" customHeight="1" x14ac:dyDescent="0.2">
      <c r="A2" s="31" t="s">
        <v>20</v>
      </c>
      <c r="B2" s="33"/>
      <c r="C2" s="33"/>
      <c r="D2" s="31" t="s">
        <v>23</v>
      </c>
      <c r="E2" s="207" t="s">
        <v>213</v>
      </c>
      <c r="F2" s="200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40" s="133" customFormat="1" ht="11.25" x14ac:dyDescent="0.2"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</row>
    <row r="4" spans="1:40" x14ac:dyDescent="0.2"/>
    <row r="5" spans="1:40" s="28" customFormat="1" ht="15" x14ac:dyDescent="0.25">
      <c r="A5" s="279" t="s">
        <v>0</v>
      </c>
      <c r="B5" s="279"/>
      <c r="C5" s="279"/>
      <c r="D5" s="279"/>
      <c r="E5" s="279"/>
      <c r="F5" s="279"/>
      <c r="G5" s="362" t="str">
        <f>IF(Belegliste!H8="","",Belegliste!H8)</f>
        <v/>
      </c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206"/>
      <c r="AB5" s="206"/>
      <c r="AC5" s="206"/>
      <c r="AD5" s="206"/>
      <c r="AE5" s="66"/>
      <c r="AF5" s="66"/>
      <c r="AG5" s="66"/>
      <c r="AH5" s="66"/>
      <c r="AI5" s="66"/>
      <c r="AJ5" s="66"/>
      <c r="AK5" s="67"/>
      <c r="AL5" s="67"/>
      <c r="AM5" s="67"/>
      <c r="AN5" s="67"/>
    </row>
    <row r="6" spans="1:40" s="28" customFormat="1" ht="15" x14ac:dyDescent="0.25">
      <c r="A6" s="279" t="s">
        <v>21</v>
      </c>
      <c r="B6" s="279"/>
      <c r="C6" s="279"/>
      <c r="D6" s="279"/>
      <c r="E6" s="279"/>
      <c r="F6" s="279"/>
      <c r="G6" s="362" t="str">
        <f>IF(Belegliste!H9="","",Belegliste!H9)</f>
        <v/>
      </c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206"/>
      <c r="AB6" s="206"/>
      <c r="AC6" s="206"/>
      <c r="AD6" s="206"/>
      <c r="AE6" s="66"/>
      <c r="AF6" s="66"/>
      <c r="AG6" s="66"/>
      <c r="AH6" s="66"/>
      <c r="AI6" s="66"/>
      <c r="AJ6" s="66"/>
      <c r="AK6" s="67"/>
      <c r="AL6" s="67"/>
      <c r="AM6" s="67"/>
      <c r="AN6" s="67"/>
    </row>
    <row r="7" spans="1:40" s="28" customFormat="1" ht="15" x14ac:dyDescent="0.25">
      <c r="A7" s="279" t="s">
        <v>1</v>
      </c>
      <c r="B7" s="279"/>
      <c r="C7" s="279"/>
      <c r="D7" s="279"/>
      <c r="E7" s="279"/>
      <c r="F7" s="279"/>
      <c r="G7" s="362" t="str">
        <f>IF(Belegliste!H10="","",Belegliste!H10)</f>
        <v/>
      </c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206"/>
      <c r="AB7" s="206"/>
      <c r="AC7" s="206"/>
      <c r="AD7" s="206"/>
      <c r="AE7" s="66"/>
      <c r="AF7" s="66"/>
      <c r="AG7" s="66"/>
      <c r="AH7" s="66"/>
      <c r="AI7" s="66"/>
      <c r="AJ7" s="66"/>
      <c r="AK7" s="67"/>
      <c r="AL7" s="67"/>
      <c r="AM7" s="67"/>
      <c r="AN7" s="67"/>
    </row>
    <row r="8" spans="1:40" s="28" customFormat="1" ht="15" x14ac:dyDescent="0.25">
      <c r="A8" s="146"/>
      <c r="B8" s="66"/>
      <c r="C8" s="66"/>
      <c r="D8" s="66"/>
      <c r="E8" s="66"/>
      <c r="F8" s="66"/>
      <c r="G8" s="66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66"/>
      <c r="AF8" s="66"/>
      <c r="AG8" s="66"/>
      <c r="AH8" s="66"/>
      <c r="AI8" s="66"/>
      <c r="AJ8" s="66"/>
      <c r="AK8" s="67"/>
      <c r="AL8" s="67"/>
      <c r="AM8" s="67"/>
      <c r="AN8" s="67"/>
    </row>
    <row r="9" spans="1:40" x14ac:dyDescent="0.2">
      <c r="AA9" s="65"/>
      <c r="AB9" s="65"/>
      <c r="AC9" s="65"/>
      <c r="AD9" s="65"/>
    </row>
    <row r="10" spans="1:40" x14ac:dyDescent="0.2">
      <c r="A10" s="433" t="s">
        <v>164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</row>
    <row r="11" spans="1:40" x14ac:dyDescent="0.2"/>
    <row r="12" spans="1:40" s="5" customFormat="1" ht="39.75" customHeight="1" x14ac:dyDescent="0.2">
      <c r="A12" s="16"/>
      <c r="B12" s="372" t="s">
        <v>197</v>
      </c>
      <c r="C12" s="372"/>
      <c r="D12" s="372"/>
      <c r="E12" s="372"/>
      <c r="F12" s="372"/>
      <c r="G12" s="372" t="s">
        <v>198</v>
      </c>
      <c r="H12" s="372"/>
      <c r="I12" s="372"/>
      <c r="J12" s="372"/>
      <c r="K12" s="372"/>
      <c r="L12" s="372" t="s">
        <v>199</v>
      </c>
      <c r="M12" s="372"/>
      <c r="N12" s="372"/>
      <c r="O12" s="372"/>
      <c r="P12" s="372"/>
      <c r="Q12" s="372" t="s">
        <v>212</v>
      </c>
      <c r="R12" s="372"/>
      <c r="S12" s="372"/>
      <c r="T12" s="372"/>
      <c r="U12" s="372"/>
      <c r="V12" s="435"/>
      <c r="W12" s="435"/>
      <c r="X12" s="435"/>
      <c r="Y12" s="435"/>
      <c r="Z12" s="435"/>
      <c r="AA12" s="6"/>
    </row>
    <row r="13" spans="1:40" s="5" customFormat="1" ht="15.75" customHeight="1" x14ac:dyDescent="0.2">
      <c r="A13" s="16"/>
      <c r="B13" s="434">
        <f>Kostengegenüberstellung!AD100+L23</f>
        <v>0</v>
      </c>
      <c r="C13" s="434"/>
      <c r="D13" s="434"/>
      <c r="E13" s="434"/>
      <c r="F13" s="434"/>
      <c r="G13" s="378">
        <f>IF(SUM(B13*5%)&lt;30000,(B13*5%),30000)</f>
        <v>0</v>
      </c>
      <c r="H13" s="378"/>
      <c r="I13" s="378"/>
      <c r="J13" s="378"/>
      <c r="K13" s="378"/>
      <c r="L13" s="371">
        <v>0</v>
      </c>
      <c r="M13" s="371"/>
      <c r="N13" s="371"/>
      <c r="O13" s="371"/>
      <c r="P13" s="371"/>
      <c r="Q13" s="370">
        <f>IF(L13&lt;G13, L13,G13)</f>
        <v>0</v>
      </c>
      <c r="R13" s="370"/>
      <c r="S13" s="370"/>
      <c r="T13" s="370"/>
      <c r="U13" s="370"/>
      <c r="V13" s="436"/>
      <c r="W13" s="436"/>
      <c r="X13" s="436"/>
      <c r="Y13" s="436"/>
      <c r="Z13" s="436"/>
      <c r="AA13" s="6"/>
    </row>
    <row r="14" spans="1:40" ht="11.85" customHeight="1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40" ht="11.85" customHeight="1" x14ac:dyDescent="0.2"/>
    <row r="16" spans="1:40" ht="11.85" customHeight="1" x14ac:dyDescent="0.2"/>
    <row r="17" spans="2:31" ht="11.85" customHeight="1" x14ac:dyDescent="0.2">
      <c r="B17" s="433" t="s">
        <v>151</v>
      </c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</row>
    <row r="18" spans="2:31" ht="11.85" customHeight="1" x14ac:dyDescent="0.2"/>
    <row r="19" spans="2:31" ht="29.25" customHeight="1" x14ac:dyDescent="0.2">
      <c r="B19" s="372" t="s">
        <v>136</v>
      </c>
      <c r="C19" s="372"/>
      <c r="D19" s="372"/>
      <c r="E19" s="372"/>
      <c r="F19" s="372"/>
      <c r="G19" s="372" t="s">
        <v>137</v>
      </c>
      <c r="H19" s="372"/>
      <c r="I19" s="372"/>
      <c r="J19" s="372"/>
      <c r="K19" s="372"/>
      <c r="L19" s="372" t="s">
        <v>197</v>
      </c>
      <c r="M19" s="372"/>
      <c r="N19" s="372"/>
      <c r="O19" s="372"/>
      <c r="P19" s="372"/>
    </row>
    <row r="20" spans="2:31" x14ac:dyDescent="0.2">
      <c r="B20" s="422"/>
      <c r="C20" s="423"/>
      <c r="D20" s="423"/>
      <c r="E20" s="423"/>
      <c r="F20" s="424"/>
      <c r="G20" s="425"/>
      <c r="H20" s="426"/>
      <c r="I20" s="426"/>
      <c r="J20" s="426"/>
      <c r="K20" s="427"/>
      <c r="L20" s="422"/>
      <c r="M20" s="423"/>
      <c r="N20" s="423"/>
      <c r="O20" s="423"/>
      <c r="P20" s="424"/>
    </row>
    <row r="21" spans="2:31" x14ac:dyDescent="0.2">
      <c r="B21" s="422"/>
      <c r="C21" s="423"/>
      <c r="D21" s="423"/>
      <c r="E21" s="423"/>
      <c r="F21" s="424"/>
      <c r="G21" s="425"/>
      <c r="H21" s="426"/>
      <c r="I21" s="426"/>
      <c r="J21" s="426"/>
      <c r="K21" s="427"/>
      <c r="L21" s="422"/>
      <c r="M21" s="423"/>
      <c r="N21" s="423"/>
      <c r="O21" s="423"/>
      <c r="P21" s="424"/>
    </row>
    <row r="22" spans="2:31" x14ac:dyDescent="0.2">
      <c r="B22" s="422"/>
      <c r="C22" s="423"/>
      <c r="D22" s="423"/>
      <c r="E22" s="423"/>
      <c r="F22" s="424"/>
      <c r="G22" s="425"/>
      <c r="H22" s="426"/>
      <c r="I22" s="426"/>
      <c r="J22" s="426"/>
      <c r="K22" s="427"/>
      <c r="L22" s="422"/>
      <c r="M22" s="423"/>
      <c r="N22" s="423"/>
      <c r="O22" s="423"/>
      <c r="P22" s="424"/>
    </row>
    <row r="23" spans="2:31" x14ac:dyDescent="0.2">
      <c r="B23" s="428"/>
      <c r="C23" s="429"/>
      <c r="D23" s="429"/>
      <c r="E23" s="429"/>
      <c r="F23" s="429"/>
      <c r="G23" s="430" t="s">
        <v>11</v>
      </c>
      <c r="H23" s="430"/>
      <c r="I23" s="430"/>
      <c r="J23" s="430"/>
      <c r="K23" s="431"/>
      <c r="L23" s="432">
        <f>SUM(L20:P22)</f>
        <v>0</v>
      </c>
      <c r="M23" s="430"/>
      <c r="N23" s="430"/>
      <c r="O23" s="430"/>
      <c r="P23" s="431"/>
    </row>
    <row r="24" spans="2:31" ht="3" customHeight="1" x14ac:dyDescent="0.2"/>
    <row r="25" spans="2:31" hidden="1" x14ac:dyDescent="0.2"/>
    <row r="26" spans="2:31" ht="14.25" customHeight="1" x14ac:dyDescent="0.2"/>
    <row r="27" spans="2:31" ht="14.25" customHeight="1" x14ac:dyDescent="0.2"/>
    <row r="28" spans="2:31" ht="14.25" customHeight="1" x14ac:dyDescent="0.2"/>
    <row r="29" spans="2:31" ht="14.25" customHeight="1" x14ac:dyDescent="0.2"/>
    <row r="30" spans="2:31" ht="14.25" customHeight="1" x14ac:dyDescent="0.2"/>
    <row r="31" spans="2:31" ht="14.25" customHeight="1" x14ac:dyDescent="0.2"/>
    <row r="32" spans="2:3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sheetProtection sheet="1" formatColumns="0" formatRows="0" insertRows="0"/>
  <mergeCells count="35">
    <mergeCell ref="G7:Z7"/>
    <mergeCell ref="A1:AA1"/>
    <mergeCell ref="E3:AD3"/>
    <mergeCell ref="A5:F5"/>
    <mergeCell ref="A6:F6"/>
    <mergeCell ref="G5:Z5"/>
    <mergeCell ref="G6:Z6"/>
    <mergeCell ref="B19:F19"/>
    <mergeCell ref="G19:K19"/>
    <mergeCell ref="L19:P19"/>
    <mergeCell ref="A7:F7"/>
    <mergeCell ref="A10:AD10"/>
    <mergeCell ref="B12:F12"/>
    <mergeCell ref="G12:K12"/>
    <mergeCell ref="L12:P12"/>
    <mergeCell ref="Q12:U12"/>
    <mergeCell ref="B13:F13"/>
    <mergeCell ref="G13:K13"/>
    <mergeCell ref="L13:P13"/>
    <mergeCell ref="Q13:U13"/>
    <mergeCell ref="B17:AE17"/>
    <mergeCell ref="V12:Z12"/>
    <mergeCell ref="V13:Z13"/>
    <mergeCell ref="B20:F20"/>
    <mergeCell ref="G20:K20"/>
    <mergeCell ref="L20:P20"/>
    <mergeCell ref="B21:F21"/>
    <mergeCell ref="G21:K21"/>
    <mergeCell ref="L21:P21"/>
    <mergeCell ref="B22:F22"/>
    <mergeCell ref="G22:K22"/>
    <mergeCell ref="L22:P22"/>
    <mergeCell ref="B23:F23"/>
    <mergeCell ref="G23:K23"/>
    <mergeCell ref="L23:P23"/>
  </mergeCells>
  <dataValidations disablePrompts="1" count="1">
    <dataValidation allowBlank="1" showInputMessage="1" showErrorMessage="1" promptTitle="Förderobergrenze Kunst" prompt="5 % der anrechenbaren Ausgaben max. 30.000,00 EUR  (E 6.3 Abs. 3 StBauFR 2011 ivm. Erlass 1/2004 vom 16.07.2014) " sqref="F12:H12 F19:H19"/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&amp;CAnlage 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Hinweisblatt</vt:lpstr>
      <vt:lpstr>Bsp. Belegliste</vt:lpstr>
      <vt:lpstr>Belegliste</vt:lpstr>
      <vt:lpstr>Kostengegenüberstellung</vt:lpstr>
      <vt:lpstr>Kosten-Flächenbilanz</vt:lpstr>
      <vt:lpstr>Kosten_Kunstobjekte</vt:lpstr>
      <vt:lpstr>Hinweisblatt!Druckbereich</vt:lpstr>
      <vt:lpstr>Kostengegenüberstellung!Druckbereich</vt:lpstr>
      <vt:lpstr>Belegliste!Drucktitel</vt:lpstr>
      <vt:lpstr>'Bsp. Belegliste'!Drucktitel</vt:lpstr>
      <vt:lpstr>Kostengegenüberstellung!Drucktitel</vt:lpstr>
      <vt:lpstr>Kostengruppen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Schliep</dc:creator>
  <cp:lastModifiedBy>Susann Bahr</cp:lastModifiedBy>
  <cp:lastPrinted>2023-05-15T12:31:40Z</cp:lastPrinted>
  <dcterms:created xsi:type="dcterms:W3CDTF">2018-12-17T12:06:31Z</dcterms:created>
  <dcterms:modified xsi:type="dcterms:W3CDTF">2023-06-02T06:50:50Z</dcterms:modified>
</cp:coreProperties>
</file>